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80"/>
  </bookViews>
  <sheets>
    <sheet name="Anhang 3 Individualdaten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15" i="1" l="1"/>
  <c r="AW515" i="1"/>
  <c r="AV515" i="1"/>
  <c r="AU515" i="1"/>
  <c r="AX514" i="1"/>
  <c r="AW514" i="1"/>
  <c r="AV514" i="1"/>
  <c r="AU514" i="1"/>
  <c r="AX512" i="1"/>
  <c r="AW512" i="1"/>
  <c r="AV512" i="1"/>
  <c r="AU512" i="1"/>
  <c r="AX511" i="1"/>
  <c r="AW511" i="1"/>
  <c r="AV511" i="1"/>
  <c r="AU511" i="1"/>
  <c r="AX510" i="1"/>
  <c r="AW510" i="1"/>
  <c r="AV510" i="1"/>
  <c r="AU510" i="1"/>
  <c r="AX509" i="1"/>
  <c r="AW509" i="1"/>
  <c r="AV509" i="1"/>
  <c r="AU509" i="1"/>
  <c r="AX508" i="1"/>
  <c r="AW508" i="1"/>
  <c r="AV508" i="1"/>
  <c r="AU508" i="1"/>
  <c r="AX507" i="1"/>
  <c r="AW507" i="1"/>
  <c r="AV507" i="1"/>
  <c r="AU507" i="1"/>
  <c r="AX506" i="1"/>
  <c r="AW506" i="1"/>
  <c r="AV506" i="1"/>
  <c r="AU506" i="1"/>
  <c r="AX505" i="1"/>
  <c r="AW505" i="1"/>
  <c r="AV505" i="1"/>
  <c r="AU505" i="1"/>
  <c r="AX504" i="1"/>
  <c r="AW504" i="1"/>
  <c r="AV504" i="1"/>
  <c r="AU504" i="1"/>
  <c r="AX503" i="1"/>
  <c r="AW503" i="1"/>
  <c r="AV503" i="1"/>
  <c r="AU503" i="1"/>
  <c r="AX502" i="1"/>
  <c r="AW502" i="1"/>
  <c r="AV502" i="1"/>
  <c r="AU502" i="1"/>
  <c r="AX501" i="1"/>
  <c r="AW501" i="1"/>
  <c r="AV501" i="1"/>
  <c r="AU501" i="1"/>
  <c r="AX500" i="1"/>
  <c r="AW500" i="1"/>
  <c r="AV500" i="1"/>
  <c r="AU500" i="1"/>
  <c r="AX498" i="1"/>
  <c r="AW498" i="1"/>
  <c r="AV498" i="1"/>
  <c r="AU498" i="1"/>
  <c r="AX497" i="1"/>
  <c r="AW497" i="1"/>
  <c r="AV497" i="1"/>
  <c r="AU497" i="1"/>
  <c r="AX496" i="1"/>
  <c r="AW496" i="1"/>
  <c r="AV496" i="1"/>
  <c r="AU496" i="1"/>
  <c r="AX495" i="1"/>
  <c r="AW495" i="1"/>
  <c r="AV495" i="1"/>
  <c r="AU495" i="1"/>
  <c r="AX494" i="1"/>
  <c r="AW494" i="1"/>
  <c r="AV494" i="1"/>
  <c r="AU494" i="1"/>
  <c r="AX493" i="1"/>
  <c r="AW493" i="1"/>
  <c r="AV493" i="1"/>
  <c r="AU493" i="1"/>
  <c r="AX492" i="1"/>
  <c r="AW492" i="1"/>
  <c r="AV492" i="1"/>
  <c r="AU492" i="1"/>
  <c r="AX491" i="1"/>
  <c r="AW491" i="1"/>
  <c r="AV491" i="1"/>
  <c r="AU491" i="1"/>
  <c r="AX490" i="1"/>
  <c r="AW490" i="1"/>
  <c r="AV490" i="1"/>
  <c r="AU490" i="1"/>
  <c r="AX488" i="1"/>
  <c r="AW488" i="1"/>
  <c r="AV488" i="1"/>
  <c r="AU488" i="1"/>
  <c r="AX487" i="1"/>
  <c r="AW487" i="1"/>
  <c r="AV487" i="1"/>
  <c r="AU487" i="1"/>
  <c r="AX486" i="1"/>
  <c r="AW486" i="1"/>
  <c r="AV486" i="1"/>
  <c r="AU486" i="1"/>
  <c r="AX485" i="1"/>
  <c r="AW485" i="1"/>
  <c r="AV485" i="1"/>
  <c r="AU485" i="1"/>
  <c r="AX484" i="1"/>
  <c r="AW484" i="1"/>
  <c r="AV484" i="1"/>
  <c r="AU484" i="1"/>
  <c r="AX483" i="1"/>
  <c r="AW483" i="1"/>
  <c r="AV483" i="1"/>
  <c r="AU483" i="1"/>
  <c r="AX479" i="1"/>
  <c r="AW479" i="1"/>
  <c r="AV479" i="1"/>
  <c r="AU479" i="1"/>
  <c r="AX477" i="1"/>
  <c r="AW477" i="1"/>
  <c r="AV477" i="1"/>
  <c r="AU477" i="1"/>
  <c r="AX476" i="1"/>
  <c r="AW476" i="1"/>
  <c r="AV476" i="1"/>
  <c r="AU476" i="1"/>
  <c r="AX475" i="1"/>
  <c r="AW475" i="1"/>
  <c r="AV475" i="1"/>
  <c r="AU475" i="1"/>
  <c r="AX474" i="1"/>
  <c r="AW474" i="1"/>
  <c r="AV474" i="1"/>
  <c r="AU474" i="1"/>
  <c r="AX473" i="1"/>
  <c r="AW473" i="1"/>
  <c r="AV473" i="1"/>
  <c r="AU473" i="1"/>
  <c r="AX472" i="1"/>
  <c r="AW472" i="1"/>
  <c r="AV472" i="1"/>
  <c r="AU472" i="1"/>
  <c r="AX471" i="1"/>
  <c r="AW471" i="1"/>
  <c r="AV471" i="1"/>
  <c r="AU471" i="1"/>
  <c r="AX469" i="1"/>
  <c r="AW469" i="1"/>
  <c r="AV469" i="1"/>
  <c r="AU469" i="1"/>
  <c r="AX468" i="1"/>
  <c r="AW468" i="1"/>
  <c r="AV468" i="1"/>
  <c r="AU468" i="1"/>
  <c r="AX466" i="1"/>
  <c r="AW466" i="1"/>
  <c r="AV466" i="1"/>
  <c r="AU466" i="1"/>
  <c r="AX465" i="1"/>
  <c r="AW465" i="1"/>
  <c r="AV465" i="1"/>
  <c r="AU465" i="1"/>
  <c r="AX464" i="1"/>
  <c r="AW464" i="1"/>
  <c r="AV464" i="1"/>
  <c r="AU464" i="1"/>
  <c r="AX463" i="1"/>
  <c r="AW463" i="1"/>
  <c r="AV463" i="1"/>
  <c r="AU463" i="1"/>
  <c r="AX462" i="1"/>
  <c r="AW462" i="1"/>
  <c r="AV462" i="1"/>
  <c r="AU462" i="1"/>
  <c r="AX461" i="1"/>
  <c r="AW461" i="1"/>
  <c r="AV461" i="1"/>
  <c r="AU461" i="1"/>
  <c r="AX460" i="1"/>
  <c r="AW460" i="1"/>
  <c r="AV460" i="1"/>
  <c r="AU460" i="1"/>
  <c r="AX459" i="1"/>
  <c r="AW459" i="1"/>
  <c r="AV459" i="1"/>
  <c r="AU459" i="1"/>
  <c r="AX458" i="1"/>
  <c r="AW458" i="1"/>
  <c r="AV458" i="1"/>
  <c r="AU458" i="1"/>
  <c r="AX457" i="1"/>
  <c r="AW457" i="1"/>
  <c r="AV457" i="1"/>
  <c r="AU457" i="1"/>
  <c r="AX456" i="1"/>
  <c r="AW456" i="1"/>
  <c r="AV456" i="1"/>
  <c r="AU456" i="1"/>
  <c r="AX455" i="1"/>
  <c r="AW455" i="1"/>
  <c r="AV455" i="1"/>
  <c r="AU455" i="1"/>
  <c r="AX454" i="1"/>
  <c r="AW454" i="1"/>
  <c r="AV454" i="1"/>
  <c r="AU454" i="1"/>
  <c r="AX453" i="1"/>
  <c r="AW453" i="1"/>
  <c r="AV453" i="1"/>
  <c r="AU453" i="1"/>
  <c r="AX452" i="1"/>
  <c r="AW452" i="1"/>
  <c r="AV452" i="1"/>
  <c r="AU452" i="1"/>
  <c r="AX451" i="1"/>
  <c r="AW451" i="1"/>
  <c r="AV451" i="1"/>
  <c r="AU451" i="1"/>
  <c r="AX450" i="1"/>
  <c r="AW450" i="1"/>
  <c r="AV450" i="1"/>
  <c r="AU450" i="1"/>
  <c r="AX448" i="1"/>
  <c r="AW448" i="1"/>
  <c r="AV448" i="1"/>
  <c r="AU448" i="1"/>
  <c r="AX447" i="1"/>
  <c r="AW447" i="1"/>
  <c r="AV447" i="1"/>
  <c r="AU447" i="1"/>
  <c r="AX446" i="1"/>
  <c r="AW446" i="1"/>
  <c r="AV446" i="1"/>
  <c r="AU446" i="1"/>
  <c r="AX445" i="1"/>
  <c r="AW445" i="1"/>
  <c r="AV445" i="1"/>
  <c r="AU445" i="1"/>
  <c r="AX444" i="1"/>
  <c r="AW444" i="1"/>
  <c r="AV444" i="1"/>
  <c r="AU444" i="1"/>
  <c r="AX442" i="1"/>
  <c r="AW442" i="1"/>
  <c r="AV442" i="1"/>
  <c r="AU442" i="1"/>
  <c r="AX440" i="1"/>
  <c r="AW440" i="1"/>
  <c r="AV440" i="1"/>
  <c r="AU440" i="1"/>
  <c r="AX439" i="1"/>
  <c r="AW439" i="1"/>
  <c r="AV439" i="1"/>
  <c r="AU439" i="1"/>
  <c r="AX438" i="1"/>
  <c r="AW438" i="1"/>
  <c r="AV438" i="1"/>
  <c r="AU438" i="1"/>
  <c r="AX437" i="1"/>
  <c r="AW437" i="1"/>
  <c r="AV437" i="1"/>
  <c r="AU437" i="1"/>
  <c r="AX436" i="1"/>
  <c r="AW436" i="1"/>
  <c r="AV436" i="1"/>
  <c r="AU436" i="1"/>
  <c r="AX435" i="1"/>
  <c r="AW435" i="1"/>
  <c r="AV435" i="1"/>
  <c r="AU435" i="1"/>
  <c r="AX434" i="1"/>
  <c r="AW434" i="1"/>
  <c r="AV434" i="1"/>
  <c r="AU434" i="1"/>
  <c r="AX432" i="1"/>
  <c r="AW432" i="1"/>
  <c r="AV432" i="1"/>
  <c r="AU432" i="1"/>
  <c r="AX431" i="1"/>
  <c r="AW431" i="1"/>
  <c r="AV431" i="1"/>
  <c r="AU431" i="1"/>
  <c r="AX430" i="1"/>
  <c r="AW430" i="1"/>
  <c r="AV430" i="1"/>
  <c r="AU430" i="1"/>
  <c r="AX429" i="1"/>
  <c r="AW429" i="1"/>
  <c r="AV429" i="1"/>
  <c r="AU429" i="1"/>
  <c r="AX428" i="1"/>
  <c r="AW428" i="1"/>
  <c r="AV428" i="1"/>
  <c r="AU428" i="1"/>
  <c r="AX427" i="1"/>
  <c r="AW427" i="1"/>
  <c r="AV427" i="1"/>
  <c r="AU427" i="1"/>
  <c r="AX426" i="1"/>
  <c r="AW426" i="1"/>
  <c r="AV426" i="1"/>
  <c r="AU426" i="1"/>
  <c r="AX425" i="1"/>
  <c r="AW425" i="1"/>
  <c r="AV425" i="1"/>
  <c r="AU425" i="1"/>
  <c r="AX424" i="1"/>
  <c r="AW424" i="1"/>
  <c r="AV424" i="1"/>
  <c r="AU424" i="1"/>
  <c r="AX423" i="1"/>
  <c r="AW423" i="1"/>
  <c r="AV423" i="1"/>
  <c r="AU423" i="1"/>
  <c r="AX421" i="1"/>
  <c r="AW421" i="1"/>
  <c r="AV421" i="1"/>
  <c r="AU421" i="1"/>
  <c r="AX420" i="1"/>
  <c r="AW420" i="1"/>
  <c r="AV420" i="1"/>
  <c r="AU420" i="1"/>
  <c r="AX419" i="1"/>
  <c r="AW419" i="1"/>
  <c r="AV419" i="1"/>
  <c r="AU419" i="1"/>
  <c r="AX418" i="1"/>
  <c r="AW418" i="1"/>
  <c r="AV418" i="1"/>
  <c r="AU418" i="1"/>
  <c r="AX417" i="1"/>
  <c r="AW417" i="1"/>
  <c r="AV417" i="1"/>
  <c r="AU417" i="1"/>
  <c r="AX416" i="1"/>
  <c r="AW416" i="1"/>
  <c r="AV416" i="1"/>
  <c r="AU416" i="1"/>
  <c r="AX415" i="1"/>
  <c r="AW415" i="1"/>
  <c r="AV415" i="1"/>
  <c r="AU415" i="1"/>
  <c r="AX414" i="1"/>
  <c r="AW414" i="1"/>
  <c r="AV414" i="1"/>
  <c r="AU414" i="1"/>
  <c r="AX413" i="1"/>
  <c r="AW413" i="1"/>
  <c r="AV413" i="1"/>
  <c r="AU413" i="1"/>
  <c r="AX411" i="1"/>
  <c r="AW411" i="1"/>
  <c r="AV411" i="1"/>
  <c r="AU411" i="1"/>
  <c r="AX410" i="1"/>
  <c r="AW410" i="1"/>
  <c r="AV410" i="1"/>
  <c r="AU410" i="1"/>
  <c r="AX407" i="1"/>
  <c r="AW407" i="1"/>
  <c r="AV407" i="1"/>
  <c r="AU407" i="1"/>
  <c r="AX406" i="1"/>
  <c r="AW406" i="1"/>
  <c r="AV406" i="1"/>
  <c r="AU406" i="1"/>
  <c r="AX405" i="1"/>
  <c r="AW405" i="1"/>
  <c r="AV405" i="1"/>
  <c r="AU405" i="1"/>
  <c r="AX404" i="1"/>
  <c r="AW404" i="1"/>
  <c r="AV404" i="1"/>
  <c r="AU404" i="1"/>
  <c r="AW402" i="1"/>
  <c r="AU402" i="1" s="1"/>
  <c r="AV402" i="1"/>
  <c r="AX401" i="1"/>
  <c r="AW401" i="1"/>
  <c r="AU401" i="1" s="1"/>
  <c r="AV401" i="1"/>
  <c r="AX400" i="1"/>
  <c r="AW400" i="1"/>
  <c r="AV400" i="1"/>
  <c r="AX399" i="1"/>
  <c r="AW399" i="1"/>
  <c r="AV399" i="1"/>
  <c r="AX398" i="1"/>
  <c r="AW398" i="1"/>
  <c r="AV398" i="1"/>
  <c r="AX396" i="1"/>
  <c r="AW396" i="1"/>
  <c r="AU396" i="1" s="1"/>
  <c r="AV396" i="1"/>
  <c r="AX395" i="1"/>
  <c r="AW395" i="1"/>
  <c r="AV395" i="1"/>
  <c r="AX394" i="1"/>
  <c r="AW394" i="1"/>
  <c r="AV394" i="1"/>
  <c r="AX393" i="1"/>
  <c r="AW393" i="1"/>
  <c r="AV393" i="1"/>
  <c r="AX392" i="1"/>
  <c r="AW392" i="1"/>
  <c r="AU392" i="1" s="1"/>
  <c r="AV392" i="1"/>
  <c r="AX391" i="1"/>
  <c r="AW391" i="1"/>
  <c r="AV391" i="1"/>
  <c r="AX390" i="1"/>
  <c r="AW390" i="1"/>
  <c r="AV390" i="1"/>
  <c r="AX389" i="1"/>
  <c r="AW389" i="1"/>
  <c r="AV389" i="1"/>
  <c r="AX388" i="1"/>
  <c r="AW388" i="1"/>
  <c r="AU388" i="1" s="1"/>
  <c r="AV388" i="1"/>
  <c r="AX387" i="1"/>
  <c r="AW387" i="1"/>
  <c r="AV387" i="1"/>
  <c r="AX386" i="1"/>
  <c r="AW386" i="1"/>
  <c r="AV386" i="1"/>
  <c r="AX384" i="1"/>
  <c r="AW384" i="1"/>
  <c r="AV384" i="1"/>
  <c r="AX383" i="1"/>
  <c r="AW383" i="1"/>
  <c r="AU383" i="1" s="1"/>
  <c r="AV383" i="1"/>
  <c r="AX382" i="1"/>
  <c r="AW382" i="1"/>
  <c r="AV382" i="1"/>
  <c r="AX381" i="1"/>
  <c r="AW381" i="1"/>
  <c r="AV381" i="1"/>
  <c r="AX380" i="1"/>
  <c r="AW380" i="1"/>
  <c r="AV380" i="1"/>
  <c r="AX379" i="1"/>
  <c r="AW379" i="1"/>
  <c r="AU379" i="1" s="1"/>
  <c r="AV379" i="1"/>
  <c r="AX378" i="1"/>
  <c r="AW378" i="1"/>
  <c r="AV378" i="1"/>
  <c r="AX377" i="1"/>
  <c r="AW377" i="1"/>
  <c r="AV377" i="1"/>
  <c r="AX376" i="1"/>
  <c r="AW376" i="1"/>
  <c r="AV376" i="1"/>
  <c r="AX375" i="1"/>
  <c r="AW375" i="1"/>
  <c r="AU375" i="1" s="1"/>
  <c r="AV375" i="1"/>
  <c r="AX374" i="1"/>
  <c r="AW374" i="1"/>
  <c r="AV374" i="1"/>
  <c r="AX373" i="1"/>
  <c r="AW373" i="1"/>
  <c r="AV373" i="1"/>
  <c r="AX372" i="1"/>
  <c r="AW372" i="1"/>
  <c r="AV372" i="1"/>
  <c r="AX371" i="1"/>
  <c r="AW371" i="1"/>
  <c r="AU371" i="1" s="1"/>
  <c r="AV371" i="1"/>
  <c r="AX369" i="1"/>
  <c r="AW369" i="1"/>
  <c r="AV369" i="1"/>
  <c r="AX367" i="1"/>
  <c r="AW367" i="1"/>
  <c r="AV367" i="1"/>
  <c r="AX366" i="1"/>
  <c r="AW366" i="1"/>
  <c r="AV366" i="1"/>
  <c r="AX365" i="1"/>
  <c r="AW365" i="1"/>
  <c r="AU365" i="1" s="1"/>
  <c r="AV365" i="1"/>
  <c r="AX364" i="1"/>
  <c r="AW364" i="1"/>
  <c r="AV364" i="1"/>
  <c r="AX363" i="1"/>
  <c r="AW363" i="1"/>
  <c r="AV363" i="1"/>
  <c r="AX362" i="1"/>
  <c r="AW362" i="1"/>
  <c r="AV362" i="1"/>
  <c r="AX361" i="1"/>
  <c r="AW361" i="1"/>
  <c r="AU361" i="1" s="1"/>
  <c r="AV361" i="1"/>
  <c r="AX360" i="1"/>
  <c r="AW360" i="1"/>
  <c r="AV360" i="1"/>
  <c r="AX357" i="1"/>
  <c r="AW357" i="1"/>
  <c r="AV357" i="1"/>
  <c r="AX356" i="1"/>
  <c r="AW356" i="1"/>
  <c r="AV356" i="1"/>
  <c r="AX355" i="1"/>
  <c r="AW355" i="1"/>
  <c r="AU355" i="1" s="1"/>
  <c r="AV355" i="1"/>
  <c r="AX354" i="1"/>
  <c r="AW354" i="1"/>
  <c r="AV354" i="1"/>
  <c r="AX353" i="1"/>
  <c r="AW353" i="1"/>
  <c r="AV353" i="1"/>
  <c r="AX352" i="1"/>
  <c r="AW352" i="1"/>
  <c r="AV352" i="1"/>
  <c r="AX351" i="1"/>
  <c r="AW351" i="1"/>
  <c r="AU351" i="1" s="1"/>
  <c r="AV351" i="1"/>
  <c r="AX350" i="1"/>
  <c r="AW350" i="1"/>
  <c r="AV350" i="1"/>
  <c r="AX349" i="1"/>
  <c r="AW349" i="1"/>
  <c r="AV349" i="1"/>
  <c r="AX346" i="1"/>
  <c r="AW346" i="1"/>
  <c r="AV346" i="1"/>
  <c r="AX345" i="1"/>
  <c r="AW345" i="1"/>
  <c r="AU345" i="1" s="1"/>
  <c r="AV345" i="1"/>
  <c r="AX343" i="1"/>
  <c r="AW343" i="1"/>
  <c r="AV343" i="1"/>
  <c r="AX342" i="1"/>
  <c r="AW342" i="1"/>
  <c r="AV342" i="1"/>
  <c r="AX341" i="1"/>
  <c r="AW341" i="1"/>
  <c r="AV341" i="1"/>
  <c r="AX339" i="1"/>
  <c r="AW339" i="1"/>
  <c r="AU339" i="1" s="1"/>
  <c r="AV339" i="1"/>
  <c r="AX337" i="1"/>
  <c r="AW337" i="1"/>
  <c r="AV337" i="1"/>
  <c r="AX336" i="1"/>
  <c r="AW336" i="1"/>
  <c r="AV336" i="1"/>
  <c r="AW335" i="1"/>
  <c r="AU335" i="1" s="1"/>
  <c r="AV335" i="1"/>
  <c r="AX334" i="1"/>
  <c r="AW334" i="1"/>
  <c r="AV334" i="1"/>
  <c r="AX333" i="1"/>
  <c r="AW333" i="1"/>
  <c r="AU333" i="1" s="1"/>
  <c r="AV333" i="1"/>
  <c r="AX332" i="1"/>
  <c r="AW332" i="1"/>
  <c r="AV332" i="1"/>
  <c r="AX331" i="1"/>
  <c r="AW331" i="1"/>
  <c r="AU331" i="1" s="1"/>
  <c r="AV331" i="1"/>
  <c r="AX330" i="1"/>
  <c r="AW330" i="1"/>
  <c r="AV330" i="1"/>
  <c r="AX329" i="1"/>
  <c r="AW329" i="1"/>
  <c r="AU329" i="1" s="1"/>
  <c r="AV329" i="1"/>
  <c r="AX327" i="1"/>
  <c r="AW327" i="1"/>
  <c r="AV327" i="1"/>
  <c r="AX326" i="1"/>
  <c r="AW326" i="1"/>
  <c r="AU326" i="1" s="1"/>
  <c r="AV326" i="1"/>
  <c r="AX325" i="1"/>
  <c r="AW325" i="1"/>
  <c r="AV325" i="1"/>
  <c r="AX323" i="1"/>
  <c r="AW323" i="1"/>
  <c r="AU323" i="1" s="1"/>
  <c r="AV323" i="1"/>
  <c r="AX322" i="1"/>
  <c r="AW322" i="1"/>
  <c r="AV322" i="1"/>
  <c r="AX319" i="1"/>
  <c r="AW319" i="1"/>
  <c r="AU319" i="1" s="1"/>
  <c r="AV319" i="1"/>
  <c r="AX318" i="1"/>
  <c r="AW318" i="1"/>
  <c r="AV318" i="1"/>
  <c r="AX317" i="1"/>
  <c r="AW317" i="1"/>
  <c r="AU317" i="1" s="1"/>
  <c r="AV317" i="1"/>
  <c r="AX316" i="1"/>
  <c r="AW316" i="1"/>
  <c r="AV316" i="1"/>
  <c r="AX314" i="1"/>
  <c r="AW314" i="1"/>
  <c r="AU314" i="1" s="1"/>
  <c r="AV314" i="1"/>
  <c r="AX313" i="1"/>
  <c r="AW313" i="1"/>
  <c r="AV313" i="1"/>
  <c r="AX312" i="1"/>
  <c r="AW312" i="1"/>
  <c r="AU312" i="1" s="1"/>
  <c r="AV312" i="1"/>
  <c r="AX311" i="1"/>
  <c r="AW311" i="1"/>
  <c r="AV311" i="1"/>
  <c r="AX310" i="1"/>
  <c r="AW310" i="1"/>
  <c r="AU310" i="1" s="1"/>
  <c r="AV310" i="1"/>
  <c r="AX309" i="1"/>
  <c r="AW309" i="1"/>
  <c r="AV309" i="1"/>
  <c r="AX308" i="1"/>
  <c r="AW308" i="1"/>
  <c r="AU308" i="1" s="1"/>
  <c r="AV308" i="1"/>
  <c r="AW307" i="1"/>
  <c r="AU307" i="1" s="1"/>
  <c r="AV307" i="1"/>
  <c r="AX305" i="1"/>
  <c r="AW305" i="1"/>
  <c r="AV305" i="1"/>
  <c r="AX304" i="1"/>
  <c r="AU304" i="1" s="1"/>
  <c r="AW304" i="1"/>
  <c r="AV304" i="1"/>
  <c r="AX303" i="1"/>
  <c r="AW303" i="1"/>
  <c r="AV303" i="1"/>
  <c r="AX302" i="1"/>
  <c r="AU302" i="1" s="1"/>
  <c r="AW302" i="1"/>
  <c r="AV302" i="1"/>
  <c r="AX301" i="1"/>
  <c r="AW301" i="1"/>
  <c r="AV301" i="1"/>
  <c r="AX300" i="1"/>
  <c r="AU300" i="1" s="1"/>
  <c r="AW300" i="1"/>
  <c r="AV300" i="1"/>
  <c r="AX299" i="1"/>
  <c r="AW299" i="1"/>
  <c r="AV299" i="1"/>
  <c r="AW298" i="1"/>
  <c r="AU298" i="1" s="1"/>
  <c r="AV298" i="1"/>
  <c r="AX295" i="1"/>
  <c r="AW295" i="1"/>
  <c r="AV295" i="1"/>
  <c r="AW294" i="1"/>
  <c r="AU294" i="1" s="1"/>
  <c r="AV294" i="1"/>
  <c r="AX293" i="1"/>
  <c r="AW293" i="1"/>
  <c r="AV293" i="1"/>
  <c r="AX292" i="1"/>
  <c r="AW292" i="1"/>
  <c r="AV292" i="1"/>
  <c r="AW291" i="1"/>
  <c r="AU291" i="1" s="1"/>
  <c r="AV291" i="1"/>
  <c r="AW289" i="1"/>
  <c r="AU289" i="1" s="1"/>
  <c r="AV289" i="1"/>
  <c r="AX287" i="1"/>
  <c r="AW287" i="1"/>
  <c r="AV287" i="1"/>
  <c r="AX286" i="1"/>
  <c r="AU286" i="1" s="1"/>
  <c r="AW286" i="1"/>
  <c r="AV286" i="1"/>
  <c r="AX285" i="1"/>
  <c r="AW285" i="1"/>
  <c r="AV285" i="1"/>
  <c r="AW284" i="1"/>
  <c r="AU284" i="1" s="1"/>
  <c r="AV284" i="1"/>
  <c r="AX283" i="1"/>
  <c r="AW283" i="1"/>
  <c r="AU283" i="1" s="1"/>
  <c r="AV283" i="1"/>
  <c r="AX282" i="1"/>
  <c r="AW282" i="1"/>
  <c r="AV282" i="1"/>
  <c r="AX281" i="1"/>
  <c r="AW281" i="1"/>
  <c r="AU281" i="1" s="1"/>
  <c r="AV281" i="1"/>
  <c r="AX280" i="1"/>
  <c r="AW280" i="1"/>
  <c r="AV280" i="1"/>
  <c r="AW279" i="1"/>
  <c r="AU279" i="1" s="1"/>
  <c r="AV279" i="1"/>
  <c r="AW278" i="1"/>
  <c r="AV278" i="1"/>
  <c r="AU278" i="1"/>
  <c r="AX277" i="1"/>
  <c r="AU277" i="1" s="1"/>
  <c r="AW277" i="1"/>
  <c r="AV277" i="1"/>
  <c r="AX275" i="1"/>
  <c r="AU275" i="1" s="1"/>
  <c r="AW275" i="1"/>
  <c r="AV275" i="1"/>
  <c r="AX274" i="1"/>
  <c r="AU274" i="1" s="1"/>
  <c r="AW274" i="1"/>
  <c r="AV274" i="1"/>
  <c r="AX273" i="1"/>
  <c r="AU273" i="1" s="1"/>
  <c r="AW273" i="1"/>
  <c r="AV273" i="1"/>
  <c r="AW272" i="1"/>
  <c r="AU272" i="1" s="1"/>
  <c r="AV272" i="1"/>
  <c r="AW271" i="1"/>
  <c r="AU271" i="1" s="1"/>
  <c r="AV271" i="1"/>
  <c r="AX270" i="1"/>
  <c r="AW270" i="1"/>
  <c r="AU270" i="1" s="1"/>
  <c r="AV270" i="1"/>
  <c r="AX269" i="1"/>
  <c r="AW269" i="1"/>
  <c r="AV269" i="1"/>
  <c r="AX268" i="1"/>
  <c r="AW268" i="1"/>
  <c r="AU268" i="1" s="1"/>
  <c r="AV268" i="1"/>
  <c r="AX267" i="1"/>
  <c r="AW267" i="1"/>
  <c r="AV267" i="1"/>
  <c r="AX266" i="1"/>
  <c r="AW266" i="1"/>
  <c r="AU266" i="1" s="1"/>
  <c r="AV266" i="1"/>
  <c r="AX265" i="1"/>
  <c r="AW265" i="1"/>
  <c r="AV265" i="1"/>
  <c r="AX264" i="1"/>
  <c r="AW264" i="1"/>
  <c r="AU264" i="1" s="1"/>
  <c r="AV264" i="1"/>
  <c r="AX263" i="1"/>
  <c r="AW263" i="1"/>
  <c r="AV263" i="1"/>
  <c r="AW262" i="1"/>
  <c r="AU262" i="1" s="1"/>
  <c r="AV262" i="1"/>
  <c r="AW261" i="1"/>
  <c r="AU261" i="1" s="1"/>
  <c r="AV261" i="1"/>
  <c r="AW260" i="1"/>
  <c r="AV260" i="1"/>
  <c r="AU260" i="1"/>
  <c r="AX259" i="1"/>
  <c r="AU259" i="1" s="1"/>
  <c r="AW259" i="1"/>
  <c r="AV259" i="1"/>
  <c r="AX258" i="1"/>
  <c r="AW258" i="1"/>
  <c r="AV258" i="1"/>
  <c r="AX257" i="1"/>
  <c r="AU257" i="1" s="1"/>
  <c r="AW257" i="1"/>
  <c r="AV257" i="1"/>
  <c r="AX255" i="1"/>
  <c r="AW255" i="1"/>
  <c r="AV255" i="1"/>
  <c r="AX254" i="1"/>
  <c r="AU254" i="1" s="1"/>
  <c r="AW254" i="1"/>
  <c r="AV254" i="1"/>
  <c r="AX253" i="1"/>
  <c r="AW253" i="1"/>
  <c r="AV253" i="1"/>
  <c r="AW252" i="1"/>
  <c r="AU252" i="1" s="1"/>
  <c r="AV252" i="1"/>
  <c r="AX251" i="1"/>
  <c r="AW251" i="1"/>
  <c r="AV251" i="1"/>
  <c r="AX250" i="1"/>
  <c r="AW250" i="1"/>
  <c r="AU250" i="1" s="1"/>
  <c r="AV250" i="1"/>
  <c r="AW249" i="1"/>
  <c r="AV249" i="1"/>
  <c r="AU249" i="1"/>
  <c r="AX248" i="1"/>
  <c r="AW248" i="1"/>
  <c r="AV248" i="1"/>
  <c r="AX247" i="1"/>
  <c r="AW247" i="1"/>
  <c r="AV247" i="1"/>
  <c r="AW246" i="1"/>
  <c r="AU246" i="1" s="1"/>
  <c r="AV246" i="1"/>
  <c r="AX244" i="1"/>
  <c r="AW244" i="1"/>
  <c r="AU244" i="1" s="1"/>
  <c r="AV244" i="1"/>
  <c r="AX243" i="1"/>
  <c r="AW243" i="1"/>
  <c r="AV243" i="1"/>
  <c r="AX242" i="1"/>
  <c r="AW242" i="1"/>
  <c r="AU242" i="1" s="1"/>
  <c r="AV242" i="1"/>
  <c r="AX241" i="1"/>
  <c r="AW241" i="1"/>
  <c r="AV241" i="1"/>
  <c r="AW240" i="1"/>
  <c r="AV240" i="1"/>
  <c r="AU240" i="1"/>
  <c r="AX239" i="1"/>
  <c r="AU239" i="1" s="1"/>
  <c r="AW239" i="1"/>
  <c r="AV239" i="1"/>
  <c r="AX238" i="1"/>
  <c r="AU238" i="1" s="1"/>
  <c r="AW238" i="1"/>
  <c r="AV238" i="1"/>
  <c r="AX237" i="1"/>
  <c r="AU237" i="1" s="1"/>
  <c r="AW237" i="1"/>
  <c r="AV237" i="1"/>
  <c r="AX236" i="1"/>
  <c r="AU236" i="1" s="1"/>
  <c r="AW236" i="1"/>
  <c r="AV236" i="1"/>
  <c r="AX235" i="1"/>
  <c r="AU235" i="1" s="1"/>
  <c r="AW235" i="1"/>
  <c r="AV235" i="1"/>
  <c r="AX234" i="1"/>
  <c r="AU234" i="1" s="1"/>
  <c r="AW234" i="1"/>
  <c r="AV234" i="1"/>
  <c r="AX233" i="1"/>
  <c r="AU233" i="1" s="1"/>
  <c r="AW233" i="1"/>
  <c r="AV233" i="1"/>
  <c r="AX232" i="1"/>
  <c r="AU232" i="1" s="1"/>
  <c r="AW232" i="1"/>
  <c r="AV232" i="1"/>
  <c r="AX231" i="1"/>
  <c r="AU231" i="1" s="1"/>
  <c r="AW231" i="1"/>
  <c r="AV231" i="1"/>
  <c r="AX230" i="1"/>
  <c r="AU230" i="1" s="1"/>
  <c r="AW230" i="1"/>
  <c r="AV230" i="1"/>
  <c r="AX229" i="1"/>
  <c r="AU229" i="1" s="1"/>
  <c r="AW229" i="1"/>
  <c r="AV229" i="1"/>
  <c r="AW228" i="1"/>
  <c r="AU228" i="1" s="1"/>
  <c r="AV228" i="1"/>
  <c r="AX226" i="1"/>
  <c r="AW226" i="1"/>
  <c r="AV226" i="1"/>
  <c r="AX225" i="1"/>
  <c r="AU225" i="1" s="1"/>
  <c r="AW225" i="1"/>
  <c r="AV225" i="1"/>
  <c r="AX224" i="1"/>
  <c r="AW224" i="1"/>
  <c r="AV224" i="1"/>
  <c r="AW222" i="1"/>
  <c r="AU222" i="1" s="1"/>
  <c r="AV222" i="1"/>
  <c r="AW221" i="1"/>
  <c r="AV221" i="1"/>
  <c r="AU221" i="1"/>
  <c r="AX220" i="1"/>
  <c r="AW220" i="1"/>
  <c r="AV220" i="1"/>
  <c r="AU220" i="1"/>
  <c r="AX219" i="1"/>
  <c r="AW219" i="1"/>
  <c r="AV219" i="1"/>
  <c r="AU219" i="1"/>
  <c r="AX218" i="1"/>
  <c r="AW218" i="1"/>
  <c r="AV218" i="1"/>
  <c r="AU218" i="1"/>
  <c r="AX217" i="1"/>
  <c r="AW217" i="1"/>
  <c r="AV217" i="1"/>
  <c r="AU217" i="1"/>
  <c r="AX216" i="1"/>
  <c r="AW216" i="1"/>
  <c r="AV216" i="1"/>
  <c r="AU216" i="1"/>
  <c r="AX215" i="1"/>
  <c r="AW215" i="1"/>
  <c r="AV215" i="1"/>
  <c r="AU215" i="1"/>
  <c r="AX213" i="1"/>
  <c r="AW213" i="1"/>
  <c r="AV213" i="1"/>
  <c r="AU213" i="1"/>
  <c r="AX212" i="1"/>
  <c r="AW212" i="1"/>
  <c r="AV212" i="1"/>
  <c r="AU212" i="1"/>
  <c r="AW211" i="1"/>
  <c r="AV211" i="1"/>
  <c r="AU211" i="1"/>
  <c r="AX210" i="1"/>
  <c r="AU210" i="1" s="1"/>
  <c r="AW210" i="1"/>
  <c r="AV210" i="1"/>
  <c r="AX209" i="1"/>
  <c r="AW209" i="1"/>
  <c r="AV209" i="1"/>
  <c r="AX208" i="1"/>
  <c r="AU208" i="1" s="1"/>
  <c r="AW208" i="1"/>
  <c r="AV208" i="1"/>
  <c r="AX207" i="1"/>
  <c r="AW207" i="1"/>
  <c r="AV207" i="1"/>
  <c r="AX206" i="1"/>
  <c r="AU206" i="1" s="1"/>
  <c r="AW206" i="1"/>
  <c r="AV206" i="1"/>
  <c r="AX205" i="1"/>
  <c r="AW205" i="1"/>
  <c r="AV205" i="1"/>
  <c r="AX203" i="1"/>
  <c r="AU203" i="1" s="1"/>
  <c r="AW203" i="1"/>
  <c r="AV203" i="1"/>
  <c r="AW202" i="1"/>
  <c r="AU202" i="1" s="1"/>
  <c r="AV202" i="1"/>
  <c r="AX201" i="1"/>
  <c r="AW201" i="1"/>
  <c r="AU201" i="1" s="1"/>
  <c r="AV201" i="1"/>
  <c r="AX200" i="1"/>
  <c r="AW200" i="1"/>
  <c r="AV200" i="1"/>
  <c r="AX199" i="1"/>
  <c r="AW199" i="1"/>
  <c r="AU199" i="1" s="1"/>
  <c r="AV199" i="1"/>
  <c r="AX198" i="1"/>
  <c r="AW198" i="1"/>
  <c r="AV198" i="1"/>
  <c r="AX197" i="1"/>
  <c r="AW197" i="1"/>
  <c r="AU197" i="1" s="1"/>
  <c r="AV197" i="1"/>
  <c r="AX196" i="1"/>
  <c r="AW196" i="1"/>
  <c r="AV196" i="1"/>
  <c r="AX195" i="1"/>
  <c r="AW195" i="1"/>
  <c r="AU195" i="1" s="1"/>
  <c r="AV195" i="1"/>
  <c r="AW194" i="1"/>
  <c r="AU194" i="1" s="1"/>
  <c r="AV194" i="1"/>
  <c r="AX193" i="1"/>
  <c r="AW193" i="1"/>
  <c r="AV193" i="1"/>
  <c r="AX192" i="1"/>
  <c r="AW192" i="1"/>
  <c r="AV192" i="1"/>
  <c r="AX191" i="1"/>
  <c r="AW191" i="1"/>
  <c r="AV191" i="1"/>
  <c r="AX190" i="1"/>
  <c r="AW190" i="1"/>
  <c r="AU190" i="1" s="1"/>
  <c r="AV190" i="1"/>
  <c r="AX188" i="1"/>
  <c r="AW188" i="1"/>
  <c r="AV188" i="1"/>
  <c r="AX187" i="1"/>
  <c r="AW187" i="1"/>
  <c r="AV187" i="1"/>
  <c r="AW186" i="1"/>
  <c r="AU186" i="1" s="1"/>
  <c r="AV186" i="1"/>
  <c r="AW185" i="1"/>
  <c r="AV185" i="1"/>
  <c r="AU185" i="1"/>
  <c r="AX184" i="1"/>
  <c r="AW184" i="1"/>
  <c r="AV184" i="1"/>
  <c r="AU184" i="1"/>
  <c r="AW183" i="1"/>
  <c r="AV183" i="1"/>
  <c r="AU183" i="1"/>
  <c r="AW182" i="1"/>
  <c r="AU182" i="1" s="1"/>
  <c r="AV182" i="1"/>
  <c r="AW181" i="1"/>
  <c r="AV181" i="1"/>
  <c r="AU181" i="1"/>
  <c r="AW180" i="1"/>
  <c r="AU180" i="1" s="1"/>
  <c r="AV180" i="1"/>
  <c r="AX176" i="1"/>
  <c r="AU176" i="1" s="1"/>
  <c r="AW176" i="1"/>
  <c r="AV176" i="1"/>
  <c r="AW174" i="1"/>
  <c r="AU174" i="1" s="1"/>
  <c r="AV174" i="1"/>
  <c r="AW173" i="1"/>
  <c r="AU173" i="1" s="1"/>
  <c r="AV173" i="1"/>
  <c r="AX172" i="1"/>
  <c r="AW172" i="1"/>
  <c r="AU172" i="1" s="1"/>
  <c r="AV172" i="1"/>
  <c r="AX171" i="1"/>
  <c r="AW171" i="1"/>
  <c r="AV171" i="1"/>
  <c r="AX170" i="1"/>
  <c r="AW170" i="1"/>
  <c r="AU170" i="1" s="1"/>
  <c r="AV170" i="1"/>
  <c r="AX169" i="1"/>
  <c r="AW169" i="1"/>
  <c r="AV169" i="1"/>
  <c r="AW168" i="1"/>
  <c r="AV168" i="1"/>
  <c r="AU168" i="1"/>
  <c r="AX167" i="1"/>
  <c r="AU167" i="1" s="1"/>
  <c r="AW167" i="1"/>
  <c r="AV167" i="1"/>
  <c r="AX166" i="1"/>
  <c r="AU166" i="1" s="1"/>
  <c r="AW166" i="1"/>
  <c r="AV166" i="1"/>
  <c r="AX165" i="1"/>
  <c r="AU165" i="1" s="1"/>
  <c r="AW165" i="1"/>
  <c r="AV165" i="1"/>
  <c r="AX164" i="1"/>
  <c r="AW164" i="1"/>
  <c r="AU164" i="1" s="1"/>
  <c r="AV164" i="1"/>
  <c r="AX163" i="1"/>
  <c r="AW163" i="1"/>
  <c r="AV163" i="1"/>
  <c r="AW162" i="1"/>
  <c r="AV162" i="1"/>
  <c r="AU162" i="1"/>
  <c r="AX161" i="1"/>
  <c r="AU161" i="1" s="1"/>
  <c r="AW161" i="1"/>
  <c r="AV161" i="1"/>
  <c r="AX160" i="1"/>
  <c r="AW160" i="1"/>
  <c r="AV160" i="1"/>
  <c r="AX159" i="1"/>
  <c r="AU159" i="1" s="1"/>
  <c r="AW159" i="1"/>
  <c r="AV159" i="1"/>
  <c r="AX158" i="1"/>
  <c r="AW158" i="1"/>
  <c r="AV158" i="1"/>
  <c r="AX157" i="1"/>
  <c r="AU157" i="1" s="1"/>
  <c r="AW157" i="1"/>
  <c r="AV157" i="1"/>
  <c r="AX156" i="1"/>
  <c r="AW156" i="1"/>
  <c r="AV156" i="1"/>
  <c r="AX155" i="1"/>
  <c r="AU155" i="1" s="1"/>
  <c r="AW155" i="1"/>
  <c r="AV155" i="1"/>
  <c r="AX154" i="1"/>
  <c r="AW154" i="1"/>
  <c r="AV154" i="1"/>
  <c r="AX153" i="1"/>
  <c r="AU153" i="1" s="1"/>
  <c r="AW153" i="1"/>
  <c r="AV153" i="1"/>
  <c r="AX152" i="1"/>
  <c r="AW152" i="1"/>
  <c r="AV152" i="1"/>
  <c r="AX151" i="1"/>
  <c r="AU151" i="1" s="1"/>
  <c r="AW151" i="1"/>
  <c r="AV151" i="1"/>
  <c r="AX150" i="1"/>
  <c r="AW150" i="1"/>
  <c r="AV150" i="1"/>
  <c r="AW149" i="1"/>
  <c r="AU149" i="1" s="1"/>
  <c r="AV149" i="1"/>
  <c r="AX148" i="1"/>
  <c r="AW148" i="1"/>
  <c r="AV148" i="1"/>
  <c r="AX147" i="1"/>
  <c r="AW147" i="1"/>
  <c r="AU147" i="1" s="1"/>
  <c r="AV147" i="1"/>
  <c r="AW146" i="1"/>
  <c r="AU146" i="1" s="1"/>
  <c r="AV146" i="1"/>
  <c r="AX145" i="1"/>
  <c r="AW145" i="1"/>
  <c r="AV145" i="1"/>
  <c r="AX144" i="1"/>
  <c r="AW144" i="1"/>
  <c r="AU144" i="1" s="1"/>
  <c r="AV144" i="1"/>
  <c r="AX143" i="1"/>
  <c r="AW143" i="1"/>
  <c r="AV143" i="1"/>
  <c r="AX142" i="1"/>
  <c r="AW142" i="1"/>
  <c r="AV142" i="1"/>
  <c r="AX141" i="1"/>
  <c r="AW141" i="1"/>
  <c r="AV141" i="1"/>
  <c r="AX140" i="1"/>
  <c r="AW140" i="1"/>
  <c r="AU140" i="1" s="1"/>
  <c r="AV140" i="1"/>
  <c r="AX139" i="1"/>
  <c r="AW139" i="1"/>
  <c r="AV139" i="1"/>
  <c r="AX137" i="1"/>
  <c r="AW137" i="1"/>
  <c r="AU137" i="1" s="1"/>
  <c r="AV137" i="1"/>
  <c r="AX136" i="1"/>
  <c r="AW136" i="1"/>
  <c r="AU136" i="1" s="1"/>
  <c r="AV136" i="1"/>
  <c r="AX135" i="1"/>
  <c r="AW135" i="1"/>
  <c r="AU135" i="1" s="1"/>
  <c r="AV135" i="1"/>
  <c r="AX133" i="1"/>
  <c r="AW133" i="1"/>
  <c r="AU133" i="1" s="1"/>
  <c r="AV133" i="1"/>
  <c r="AX132" i="1"/>
  <c r="AW132" i="1"/>
  <c r="AU132" i="1" s="1"/>
  <c r="AV132" i="1"/>
  <c r="AW130" i="1"/>
  <c r="AU130" i="1" s="1"/>
  <c r="AV130" i="1"/>
  <c r="AX129" i="1"/>
  <c r="AU129" i="1" s="1"/>
  <c r="AW129" i="1"/>
  <c r="AV129" i="1"/>
  <c r="AX128" i="1"/>
  <c r="AW128" i="1"/>
  <c r="AV128" i="1"/>
  <c r="AX127" i="1"/>
  <c r="AW127" i="1"/>
  <c r="AV127" i="1"/>
  <c r="AW126" i="1"/>
  <c r="AV126" i="1"/>
  <c r="AW125" i="1"/>
  <c r="AV125" i="1"/>
  <c r="AX124" i="1"/>
  <c r="AW124" i="1"/>
  <c r="AU124" i="1" s="1"/>
  <c r="AV124" i="1"/>
  <c r="AW123" i="1"/>
  <c r="AV123" i="1"/>
  <c r="AX122" i="1"/>
  <c r="AU122" i="1" s="1"/>
  <c r="AW122" i="1"/>
  <c r="AV122" i="1"/>
  <c r="AX121" i="1"/>
  <c r="AW121" i="1"/>
  <c r="AV121" i="1"/>
  <c r="AW119" i="1"/>
  <c r="AV119" i="1"/>
  <c r="AX118" i="1"/>
  <c r="AW118" i="1"/>
  <c r="AV118" i="1"/>
  <c r="AU118" i="1"/>
  <c r="AW117" i="1"/>
  <c r="AU117" i="1" s="1"/>
  <c r="AV117" i="1"/>
  <c r="AX116" i="1"/>
  <c r="AW116" i="1"/>
  <c r="AU116" i="1" s="1"/>
  <c r="AV116" i="1"/>
  <c r="AX115" i="1"/>
  <c r="AW115" i="1"/>
  <c r="AV115" i="1"/>
  <c r="AW114" i="1"/>
  <c r="AU114" i="1" s="1"/>
  <c r="AV114" i="1"/>
  <c r="AW113" i="1"/>
  <c r="AV113" i="1"/>
  <c r="AW112" i="1"/>
  <c r="AV112" i="1"/>
  <c r="AW111" i="1"/>
  <c r="AU111" i="1" s="1"/>
  <c r="AV111" i="1"/>
  <c r="AW110" i="1"/>
  <c r="AV110" i="1"/>
  <c r="AX109" i="1"/>
  <c r="AW109" i="1"/>
  <c r="AV109" i="1"/>
  <c r="AX108" i="1"/>
  <c r="AW108" i="1"/>
  <c r="AV108" i="1"/>
  <c r="AX107" i="1"/>
  <c r="AW107" i="1"/>
  <c r="AV107" i="1"/>
  <c r="AX106" i="1"/>
  <c r="AW106" i="1"/>
  <c r="AU106" i="1" s="1"/>
  <c r="AV106" i="1"/>
  <c r="AX105" i="1"/>
  <c r="AW105" i="1"/>
  <c r="AV105" i="1"/>
  <c r="AX104" i="1"/>
  <c r="AW104" i="1"/>
  <c r="AV104" i="1"/>
  <c r="AX103" i="1"/>
  <c r="AW103" i="1"/>
  <c r="AV103" i="1"/>
  <c r="AW102" i="1"/>
  <c r="AV102" i="1"/>
  <c r="AX101" i="1"/>
  <c r="AW101" i="1"/>
  <c r="AU101" i="1" s="1"/>
  <c r="AV101" i="1"/>
  <c r="AX100" i="1"/>
  <c r="AW100" i="1"/>
  <c r="AV100" i="1"/>
  <c r="AX99" i="1"/>
  <c r="AW99" i="1"/>
  <c r="AU99" i="1" s="1"/>
  <c r="AV99" i="1"/>
  <c r="AX98" i="1"/>
  <c r="AW98" i="1"/>
  <c r="AV98" i="1"/>
  <c r="AW97" i="1"/>
  <c r="AU97" i="1" s="1"/>
  <c r="AV97" i="1"/>
  <c r="AX95" i="1"/>
  <c r="AW95" i="1"/>
  <c r="AU95" i="1" s="1"/>
  <c r="AV95" i="1"/>
  <c r="AX94" i="1"/>
  <c r="AW94" i="1"/>
  <c r="AV94" i="1"/>
  <c r="AX93" i="1"/>
  <c r="AW93" i="1"/>
  <c r="AU93" i="1" s="1"/>
  <c r="AV93" i="1"/>
  <c r="AX92" i="1"/>
  <c r="AW92" i="1"/>
  <c r="AV92" i="1"/>
  <c r="AX91" i="1"/>
  <c r="AW91" i="1"/>
  <c r="AU91" i="1" s="1"/>
  <c r="AV91" i="1"/>
  <c r="AX89" i="1"/>
  <c r="AW89" i="1"/>
  <c r="AV89" i="1"/>
  <c r="AX88" i="1"/>
  <c r="AW88" i="1"/>
  <c r="AU88" i="1" s="1"/>
  <c r="AV88" i="1"/>
  <c r="AX87" i="1"/>
  <c r="AW87" i="1"/>
  <c r="AV87" i="1"/>
  <c r="AX86" i="1"/>
  <c r="AW86" i="1"/>
  <c r="AU86" i="1" s="1"/>
  <c r="AV86" i="1"/>
  <c r="AX85" i="1"/>
  <c r="AW85" i="1"/>
  <c r="AV85" i="1"/>
  <c r="AX84" i="1"/>
  <c r="AW84" i="1"/>
  <c r="AU84" i="1" s="1"/>
  <c r="AV84" i="1"/>
  <c r="AW83" i="1"/>
  <c r="AV83" i="1"/>
  <c r="AU83" i="1"/>
  <c r="AW82" i="1"/>
  <c r="AU82" i="1" s="1"/>
  <c r="AV82" i="1"/>
  <c r="AX79" i="1"/>
  <c r="AW79" i="1"/>
  <c r="AU79" i="1" s="1"/>
  <c r="AV79" i="1"/>
  <c r="AX78" i="1"/>
  <c r="AW78" i="1"/>
  <c r="AU78" i="1" s="1"/>
  <c r="AV78" i="1"/>
  <c r="AX77" i="1"/>
  <c r="AW77" i="1"/>
  <c r="AU77" i="1" s="1"/>
  <c r="AV77" i="1"/>
  <c r="AX76" i="1"/>
  <c r="AW76" i="1"/>
  <c r="AU76" i="1" s="1"/>
  <c r="AV76" i="1"/>
  <c r="AX75" i="1"/>
  <c r="AW75" i="1"/>
  <c r="AU75" i="1" s="1"/>
  <c r="AV75" i="1"/>
  <c r="AX74" i="1"/>
  <c r="AW74" i="1"/>
  <c r="AU74" i="1" s="1"/>
  <c r="AV74" i="1"/>
  <c r="AX73" i="1"/>
  <c r="AW73" i="1"/>
  <c r="AU73" i="1" s="1"/>
  <c r="AV73" i="1"/>
  <c r="AW72" i="1"/>
  <c r="AU72" i="1" s="1"/>
  <c r="AX71" i="1"/>
  <c r="AW71" i="1"/>
  <c r="AU71" i="1" s="1"/>
  <c r="AV71" i="1"/>
  <c r="AX70" i="1"/>
  <c r="AW70" i="1"/>
  <c r="AV70" i="1"/>
  <c r="AX67" i="1"/>
  <c r="AW67" i="1"/>
  <c r="AU67" i="1" s="1"/>
  <c r="AV67" i="1"/>
  <c r="AX66" i="1"/>
  <c r="AW66" i="1"/>
  <c r="AV66" i="1"/>
  <c r="AX64" i="1"/>
  <c r="AW64" i="1"/>
  <c r="AU64" i="1" s="1"/>
  <c r="AV64" i="1"/>
  <c r="AX62" i="1"/>
  <c r="AU62" i="1" s="1"/>
  <c r="AX57" i="1"/>
  <c r="AU57" i="1" s="1"/>
  <c r="AW57" i="1"/>
  <c r="AV57" i="1"/>
  <c r="AX56" i="1"/>
  <c r="AU56" i="1" s="1"/>
  <c r="AW56" i="1"/>
  <c r="AV56" i="1"/>
  <c r="AX54" i="1"/>
  <c r="AU54" i="1" s="1"/>
  <c r="AW54" i="1"/>
  <c r="AV54" i="1"/>
  <c r="AX53" i="1"/>
  <c r="AU53" i="1" s="1"/>
  <c r="AW53" i="1"/>
  <c r="AV53" i="1"/>
  <c r="AX52" i="1"/>
  <c r="AU52" i="1" s="1"/>
  <c r="AW52" i="1"/>
  <c r="AV52" i="1"/>
  <c r="AX51" i="1"/>
  <c r="AU51" i="1" s="1"/>
  <c r="AW51" i="1"/>
  <c r="AV51" i="1"/>
  <c r="AU50" i="1"/>
  <c r="AX49" i="1"/>
  <c r="AW49" i="1"/>
  <c r="AV49" i="1"/>
  <c r="AX47" i="1"/>
  <c r="AU47" i="1" s="1"/>
  <c r="AW47" i="1"/>
  <c r="AV47" i="1"/>
  <c r="AX46" i="1"/>
  <c r="AW46" i="1"/>
  <c r="AV46" i="1"/>
  <c r="AX44" i="1"/>
  <c r="AU44" i="1" s="1"/>
  <c r="AW44" i="1"/>
  <c r="AV44" i="1"/>
  <c r="AX43" i="1"/>
  <c r="AW43" i="1"/>
  <c r="AV43" i="1"/>
  <c r="AX42" i="1"/>
  <c r="AU42" i="1" s="1"/>
  <c r="AW42" i="1"/>
  <c r="AV42" i="1"/>
  <c r="AX41" i="1"/>
  <c r="AW41" i="1"/>
  <c r="AU41" i="1" s="1"/>
  <c r="AV41" i="1"/>
  <c r="AX39" i="1"/>
  <c r="AW39" i="1"/>
  <c r="AV39" i="1"/>
  <c r="AX35" i="1"/>
  <c r="AW35" i="1"/>
  <c r="AU35" i="1" s="1"/>
  <c r="AV35" i="1"/>
  <c r="AX34" i="1"/>
  <c r="AW34" i="1"/>
  <c r="AV34" i="1"/>
  <c r="AX30" i="1"/>
  <c r="AW30" i="1"/>
  <c r="AU30" i="1" s="1"/>
  <c r="AV30" i="1"/>
  <c r="AV28" i="1"/>
  <c r="AW27" i="1"/>
  <c r="AV27" i="1"/>
  <c r="AX26" i="1"/>
  <c r="AW26" i="1"/>
  <c r="AU26" i="1" s="1"/>
  <c r="AV26" i="1"/>
  <c r="AX25" i="1"/>
  <c r="AW25" i="1"/>
  <c r="AU25" i="1" s="1"/>
  <c r="AV25" i="1"/>
  <c r="AX24" i="1"/>
  <c r="AW24" i="1"/>
  <c r="AU24" i="1" s="1"/>
  <c r="AV24" i="1"/>
  <c r="AW22" i="1"/>
  <c r="AV22" i="1"/>
  <c r="AW21" i="1"/>
  <c r="AV21" i="1"/>
  <c r="AX20" i="1"/>
  <c r="AW20" i="1"/>
  <c r="AU20" i="1" s="1"/>
  <c r="AV20" i="1"/>
  <c r="AX19" i="1"/>
  <c r="AW19" i="1"/>
  <c r="AU19" i="1" s="1"/>
  <c r="AV19" i="1"/>
  <c r="AX18" i="1"/>
  <c r="AW18" i="1"/>
  <c r="AU18" i="1" s="1"/>
  <c r="AV18" i="1"/>
  <c r="AX17" i="1"/>
  <c r="AW17" i="1"/>
  <c r="AU17" i="1" s="1"/>
  <c r="AV17" i="1"/>
  <c r="AX16" i="1"/>
  <c r="AW16" i="1"/>
  <c r="AU16" i="1" s="1"/>
  <c r="AV16" i="1"/>
  <c r="AX15" i="1"/>
  <c r="AW15" i="1"/>
  <c r="AU15" i="1" s="1"/>
  <c r="AV15" i="1"/>
  <c r="AX14" i="1"/>
  <c r="AW14" i="1"/>
  <c r="AU14" i="1" s="1"/>
  <c r="AV14" i="1"/>
  <c r="AX11" i="1"/>
  <c r="AW11" i="1"/>
  <c r="AU11" i="1" s="1"/>
  <c r="AV11" i="1"/>
  <c r="AX9" i="1"/>
  <c r="AW9" i="1"/>
  <c r="AU9" i="1" s="1"/>
  <c r="AV9" i="1"/>
  <c r="AX8" i="1"/>
  <c r="AW8" i="1"/>
  <c r="AU8" i="1" s="1"/>
  <c r="AV8" i="1"/>
  <c r="AX7" i="1"/>
  <c r="AW7" i="1"/>
  <c r="AU7" i="1" s="1"/>
  <c r="AV7" i="1"/>
  <c r="AX6" i="1"/>
  <c r="AW6" i="1"/>
  <c r="AU6" i="1" s="1"/>
  <c r="AV6" i="1"/>
  <c r="AW5" i="1"/>
  <c r="AV5" i="1"/>
  <c r="AX4" i="1"/>
  <c r="AW4" i="1"/>
  <c r="AU4" i="1" s="1"/>
  <c r="AV4" i="1"/>
  <c r="AX3" i="1"/>
  <c r="AW3" i="1"/>
  <c r="AV3" i="1"/>
  <c r="AU34" i="1" l="1"/>
  <c r="AU43" i="1"/>
  <c r="AU49" i="1"/>
  <c r="AU66" i="1"/>
  <c r="AU87" i="1"/>
  <c r="AU92" i="1"/>
  <c r="AU100" i="1"/>
  <c r="AU103" i="1"/>
  <c r="AU107" i="1"/>
  <c r="AU115" i="1"/>
  <c r="AU148" i="1"/>
  <c r="AU152" i="1"/>
  <c r="AU156" i="1"/>
  <c r="AU160" i="1"/>
  <c r="AU163" i="1"/>
  <c r="AU188" i="1"/>
  <c r="AU193" i="1"/>
  <c r="AU196" i="1"/>
  <c r="AU200" i="1"/>
  <c r="AU205" i="1"/>
  <c r="AU209" i="1"/>
  <c r="AU226" i="1"/>
  <c r="AU241" i="1"/>
  <c r="AU253" i="1"/>
  <c r="AU258" i="1"/>
  <c r="AU263" i="1"/>
  <c r="AU267" i="1"/>
  <c r="AU282" i="1"/>
  <c r="AU287" i="1"/>
  <c r="AU292" i="1"/>
  <c r="AU295" i="1"/>
  <c r="AU301" i="1"/>
  <c r="AU305" i="1"/>
  <c r="AU309" i="1"/>
  <c r="AU313" i="1"/>
  <c r="AU318" i="1"/>
  <c r="AU325" i="1"/>
  <c r="AU330" i="1"/>
  <c r="AU334" i="1"/>
  <c r="AU337" i="1"/>
  <c r="AU343" i="1"/>
  <c r="AU350" i="1"/>
  <c r="AU354" i="1"/>
  <c r="AU360" i="1"/>
  <c r="AU364" i="1"/>
  <c r="AU369" i="1"/>
  <c r="AU374" i="1"/>
  <c r="AU378" i="1"/>
  <c r="AU382" i="1"/>
  <c r="AU387" i="1"/>
  <c r="AU391" i="1"/>
  <c r="AU395" i="1"/>
  <c r="AU400" i="1"/>
  <c r="AU3" i="1"/>
  <c r="AU39" i="1"/>
  <c r="AU46" i="1"/>
  <c r="AU70" i="1"/>
  <c r="AU85" i="1"/>
  <c r="AU89" i="1"/>
  <c r="AU94" i="1"/>
  <c r="AU98" i="1"/>
  <c r="AU121" i="1"/>
  <c r="AU128" i="1"/>
  <c r="AU139" i="1"/>
  <c r="AU143" i="1"/>
  <c r="AU150" i="1"/>
  <c r="AU154" i="1"/>
  <c r="AU158" i="1"/>
  <c r="AU169" i="1"/>
  <c r="AU191" i="1"/>
  <c r="AU198" i="1"/>
  <c r="AU207" i="1"/>
  <c r="AU224" i="1"/>
  <c r="AU243" i="1"/>
  <c r="AU251" i="1"/>
  <c r="AU255" i="1"/>
  <c r="AU265" i="1"/>
  <c r="AU269" i="1"/>
  <c r="AU280" i="1"/>
  <c r="AU285" i="1"/>
  <c r="AU299" i="1"/>
  <c r="AU303" i="1"/>
  <c r="AU311" i="1"/>
  <c r="AU316" i="1"/>
  <c r="AU322" i="1"/>
  <c r="AU327" i="1"/>
  <c r="AU332" i="1"/>
  <c r="AU105" i="1"/>
  <c r="AU109" i="1"/>
  <c r="AU104" i="1"/>
  <c r="AU108" i="1"/>
  <c r="AU127" i="1"/>
  <c r="AU142" i="1"/>
  <c r="AU248" i="1"/>
  <c r="AU336" i="1"/>
  <c r="AU342" i="1"/>
  <c r="AU349" i="1"/>
  <c r="AU353" i="1"/>
  <c r="AU357" i="1"/>
  <c r="AU363" i="1"/>
  <c r="AU367" i="1"/>
  <c r="AU373" i="1"/>
  <c r="AU377" i="1"/>
  <c r="AU381" i="1"/>
  <c r="AU386" i="1"/>
  <c r="AU390" i="1"/>
  <c r="AU394" i="1"/>
  <c r="AU399" i="1"/>
  <c r="AU141" i="1"/>
  <c r="AU145" i="1"/>
  <c r="AU171" i="1"/>
  <c r="AU187" i="1"/>
  <c r="AU192" i="1"/>
  <c r="AU247" i="1"/>
  <c r="AU293" i="1"/>
  <c r="AU341" i="1"/>
  <c r="AU346" i="1"/>
  <c r="AU352" i="1"/>
  <c r="AU356" i="1"/>
  <c r="AU362" i="1"/>
  <c r="AU366" i="1"/>
  <c r="AU372" i="1"/>
  <c r="AU376" i="1"/>
  <c r="AU380" i="1"/>
  <c r="AU384" i="1"/>
  <c r="AU389" i="1"/>
  <c r="AU393" i="1"/>
  <c r="AU398" i="1"/>
</calcChain>
</file>

<file path=xl/sharedStrings.xml><?xml version="1.0" encoding="utf-8"?>
<sst xmlns="http://schemas.openxmlformats.org/spreadsheetml/2006/main" count="7737" uniqueCount="1338">
  <si>
    <t>Fundort</t>
  </si>
  <si>
    <t>Gräberfeld</t>
  </si>
  <si>
    <t>Inv-nr</t>
  </si>
  <si>
    <t>Grabnr./Best.</t>
  </si>
  <si>
    <t>Fundnr./Fundjahr</t>
  </si>
  <si>
    <t>Indiv.Nr.</t>
  </si>
  <si>
    <t>Geschl.</t>
  </si>
  <si>
    <t>archäol. Geschlecht</t>
  </si>
  <si>
    <t>Gesamtgeschlecht An./Ar.</t>
  </si>
  <si>
    <t>archäol. Erklärung</t>
  </si>
  <si>
    <t>Zeitstellung</t>
  </si>
  <si>
    <t>arch. Kind/erwachsen</t>
  </si>
  <si>
    <t>Altersgr.</t>
  </si>
  <si>
    <t>Sterbealter</t>
  </si>
  <si>
    <t>Glabella</t>
  </si>
  <si>
    <t>Arc. superciliaris</t>
  </si>
  <si>
    <t>Tub. front.u.pariet.</t>
  </si>
  <si>
    <t>Inclinatio frontale</t>
  </si>
  <si>
    <t>Proc. mastoideus</t>
  </si>
  <si>
    <t>Rel.Planum nuchale</t>
  </si>
  <si>
    <t>Protub. occ. ext..</t>
  </si>
  <si>
    <t>Proc. zygomaticus</t>
  </si>
  <si>
    <t>Os zygomaticum</t>
  </si>
  <si>
    <t>Crista supramast.</t>
  </si>
  <si>
    <t>Margo supraorbitale</t>
  </si>
  <si>
    <t>Form der Orbita</t>
  </si>
  <si>
    <t>Mandibula gesamt</t>
  </si>
  <si>
    <t>Mentum</t>
  </si>
  <si>
    <t>Angulus</t>
  </si>
  <si>
    <t xml:space="preserve">Margo inferior (M2) </t>
  </si>
  <si>
    <t>Winkel</t>
  </si>
  <si>
    <t>Sulc. praeauricularis</t>
  </si>
  <si>
    <t>Inc. isch. maj.</t>
  </si>
  <si>
    <t>Angulus pubis</t>
  </si>
  <si>
    <t>Arc. composé</t>
  </si>
  <si>
    <t>Os coxae</t>
  </si>
  <si>
    <t>For. obturatum</t>
  </si>
  <si>
    <t>Corpus os.s ischii</t>
  </si>
  <si>
    <t>Crista iliaca</t>
  </si>
  <si>
    <t>Fossa iliaca</t>
  </si>
  <si>
    <t>Pelvis major</t>
  </si>
  <si>
    <t xml:space="preserve">Auricular area </t>
  </si>
  <si>
    <t>Fossa acetabuli</t>
  </si>
  <si>
    <t>Sacrum</t>
  </si>
  <si>
    <t>Humerus</t>
  </si>
  <si>
    <t>Femur</t>
  </si>
  <si>
    <t>Geschlechtszahl</t>
  </si>
  <si>
    <t>count</t>
  </si>
  <si>
    <t>bestimmung</t>
  </si>
  <si>
    <t>gewichtung</t>
  </si>
  <si>
    <t>Sulcus praeauricularis Bruzek 02</t>
  </si>
  <si>
    <t>Inc. isch. Bruzek 02</t>
  </si>
  <si>
    <t>Arcus composé Bruzek 02</t>
  </si>
  <si>
    <t>Ramus pubicus Bruzek 02</t>
  </si>
  <si>
    <t>ischium/Pubis Proportion</t>
  </si>
  <si>
    <t>Geschlecht Bruzek 02</t>
  </si>
  <si>
    <t>Kombinierte Methode S</t>
  </si>
  <si>
    <t>Kombinierte Methode F</t>
  </si>
  <si>
    <t>Kombinierte Methode H</t>
  </si>
  <si>
    <t>Kombinierte Methode N</t>
  </si>
  <si>
    <t>Kombinierte Methode</t>
  </si>
  <si>
    <t>Zahnabrasion alter</t>
  </si>
  <si>
    <t>Fac. symphysialis</t>
  </si>
  <si>
    <t>Ectocr.Nahtverschluß</t>
  </si>
  <si>
    <t>Zahnentwicklung</t>
  </si>
  <si>
    <t>Epiphysenschluß</t>
  </si>
  <si>
    <t>Diaphysenlänge</t>
  </si>
  <si>
    <t>degen. V. Wirbelsäule</t>
  </si>
  <si>
    <t>degen. V. Fac. glen.:</t>
  </si>
  <si>
    <t>degen. V. Fossa acet.:</t>
  </si>
  <si>
    <t>degen. V. gr. Gelenke:</t>
  </si>
  <si>
    <t>Clavicula: Fac.art. Sternalis</t>
  </si>
  <si>
    <t>sonstiges/Notizen</t>
  </si>
  <si>
    <t>archäolog. Bemerkungen</t>
  </si>
  <si>
    <t>Tierknochen</t>
  </si>
  <si>
    <t>Vösendorf</t>
  </si>
  <si>
    <t>B 301-Laxenburgerstraße</t>
  </si>
  <si>
    <t>1</t>
  </si>
  <si>
    <t>weibl.</t>
  </si>
  <si>
    <t>w.</t>
  </si>
  <si>
    <t>b.</t>
  </si>
  <si>
    <t>Erw.</t>
  </si>
  <si>
    <t>adult</t>
  </si>
  <si>
    <t>20-30J.</t>
  </si>
  <si>
    <t>I.</t>
  </si>
  <si>
    <t>18,8-38,4J.</t>
  </si>
  <si>
    <t>offen</t>
  </si>
  <si>
    <t>Nahtknochen occipitale</t>
  </si>
  <si>
    <t>weibl.?</t>
  </si>
  <si>
    <t>matur</t>
  </si>
  <si>
    <t>40-60J.</t>
  </si>
  <si>
    <t>iif</t>
  </si>
  <si>
    <t>fff</t>
  </si>
  <si>
    <t>F</t>
  </si>
  <si>
    <t>f</t>
  </si>
  <si>
    <t>IV.</t>
  </si>
  <si>
    <t>56,9-63,1J.</t>
  </si>
  <si>
    <t>35-45J.</t>
  </si>
  <si>
    <t>S3 zu &gt; 34J.</t>
  </si>
  <si>
    <t>iv. Zv. Li. UK</t>
  </si>
  <si>
    <t>unbest.</t>
  </si>
  <si>
    <t>u./w.</t>
  </si>
  <si>
    <t>25-35J.</t>
  </si>
  <si>
    <t>10 Zähne, wenige Langknochenfragmente</t>
  </si>
  <si>
    <t>20-25J.</t>
  </si>
  <si>
    <t>ffm</t>
  </si>
  <si>
    <t>17-25J.; aber M3 auf Kauebene: &gt;20J.</t>
  </si>
  <si>
    <t>M3 auf Kauebene</t>
  </si>
  <si>
    <t xml:space="preserve">Beckenkamm: verw. Zw. 21-24J., Epiphysenlinie noch sichtbar; Femur proximal verw. bei Frauen zw. 15-19J., Linie noch sichtbar </t>
  </si>
  <si>
    <t>Phase II.: 21-25J.</t>
  </si>
  <si>
    <t>Nahtknochen an Treffpunkt zw. Coronal- und Saggitalnaht: Bregma; Os sacrum: distal: Spina bifida occulta; Ulna links proximal (Olecranon): Trauma! -&gt; an Humerusgelenk f. Olecranon auch Umbauprozesse sichtbar.</t>
  </si>
  <si>
    <t>fif</t>
  </si>
  <si>
    <t>Beckenkamm noch nicht vollständig verw.-&gt;verschl. m. 21-24J.</t>
  </si>
  <si>
    <t>männl.</t>
  </si>
  <si>
    <t>m.</t>
  </si>
  <si>
    <t>mmm</t>
  </si>
  <si>
    <t>M</t>
  </si>
  <si>
    <t>m</t>
  </si>
  <si>
    <t>II.</t>
  </si>
  <si>
    <t>26-35J.</t>
  </si>
  <si>
    <t>Phase 3.           22-24J.</t>
  </si>
  <si>
    <t>offen; S3 offen: &lt; 30J.</t>
  </si>
  <si>
    <t>Sacrum: S1-S2 zu: &gt; 30J.</t>
  </si>
  <si>
    <t xml:space="preserve">Phase III.: 26-30J. </t>
  </si>
  <si>
    <t>Sutura metopica</t>
  </si>
  <si>
    <t>26/29</t>
  </si>
  <si>
    <t>adult-matur</t>
  </si>
  <si>
    <t>20-60J.</t>
  </si>
  <si>
    <t>oblit.</t>
  </si>
  <si>
    <t>2x Nr. 7: als ein Individuum eingezeichnet, aber separat verpackt: 1 zusätzl. rechte Tibia; entzündl. Prozeß Tibia/Fibula links; Knochen schwer: nicht senil;</t>
  </si>
  <si>
    <t>Tk</t>
  </si>
  <si>
    <t>Skelett nicht erhalten</t>
  </si>
  <si>
    <t>u./u.</t>
  </si>
  <si>
    <t>K.</t>
  </si>
  <si>
    <t>Kind, kein Skelett erhalten</t>
  </si>
  <si>
    <t>8?</t>
  </si>
  <si>
    <t>643/2012?</t>
  </si>
  <si>
    <t>w./u.</t>
  </si>
  <si>
    <t>18-21J.</t>
  </si>
  <si>
    <t>ffi</t>
  </si>
  <si>
    <t>i</t>
  </si>
  <si>
    <t>17-25J.</t>
  </si>
  <si>
    <t>Becken zentr. Obl. &gt;18J.; Beckenkamm am Verschließen: obl. M. 21-14J.; Femur prox. Epiphysenfugen noch sichtbar: weibl. Obl. M 15-19J.</t>
  </si>
  <si>
    <t>Lochbildungen an Innenseite des Schädels u. Rippen?</t>
  </si>
  <si>
    <t>u./m.</t>
  </si>
  <si>
    <t>erw., kein Skelett erhalten</t>
  </si>
  <si>
    <t>Tierskelett (Katze)</t>
  </si>
  <si>
    <t>18-25J.</t>
  </si>
  <si>
    <t>Femur dist., Tibia dist. oblit.: &gt; 20J.</t>
  </si>
  <si>
    <t>n.b.</t>
  </si>
  <si>
    <t>30-40J.</t>
  </si>
  <si>
    <t>juv.</t>
  </si>
  <si>
    <t>15-18J.</t>
  </si>
  <si>
    <t>&gt;14J.; M2 auf Kauebene</t>
  </si>
  <si>
    <t>M2 auf Kauebene: &gt; 14J., Wurzel von M3 im Uk noch nicht fertig</t>
  </si>
  <si>
    <t>Epiphysen offen: Becken zentr. offen: oblit. m. 15-18J., Femur prox. offen: oblit. m. 15-21J., Radius/Ulna dist. offen, oblit. m. 16-20J.</t>
  </si>
  <si>
    <t>Caninus im Uk "retardiert"; Ok I1 Wurzelgranulom?; Atlas asymmetrisch? Überprüfen!; Auflagerungen Uk im Astbereich; starke Cribra orbitalia.</t>
  </si>
  <si>
    <t>weibl.?*</t>
  </si>
  <si>
    <t>nur ein Eckzahn vh., der mittelstark abradiert ist.</t>
  </si>
  <si>
    <t>S3 zu: &gt;30J.</t>
  </si>
  <si>
    <t>ein zusätzl. rechter Oberarm; sehr kräftig; viele kleine Knochenbruchstücke</t>
  </si>
  <si>
    <t>15/ I</t>
  </si>
  <si>
    <t>35-50J.</t>
  </si>
  <si>
    <t>fii</t>
  </si>
  <si>
    <t>56-65J.</t>
  </si>
  <si>
    <t>39-44J.</t>
  </si>
  <si>
    <t>a.V.</t>
  </si>
  <si>
    <t>S1-S2 am Obliterieren: ~ 30J.</t>
  </si>
  <si>
    <t>&gt;III.: &gt; 30J.</t>
  </si>
  <si>
    <t>15/ II</t>
  </si>
  <si>
    <t>juv.-adult</t>
  </si>
  <si>
    <t>ff-</t>
  </si>
  <si>
    <t>M3 noch nicht auf Kauebene: 15J.</t>
  </si>
  <si>
    <t>Radius dist.: oblit: 16-19J.; Femur prox. oblit.: 15-19J.; Apophysenring offen bei Thorakalwirbel</t>
  </si>
  <si>
    <t>15/III</t>
  </si>
  <si>
    <t>m./u.</t>
  </si>
  <si>
    <t>15/IV</t>
  </si>
  <si>
    <t>bei 88</t>
  </si>
  <si>
    <t>Infans Ib</t>
  </si>
  <si>
    <t>3-5J.</t>
  </si>
  <si>
    <t>2 Zahnanlagen: ~ 4 Jahre</t>
  </si>
  <si>
    <t>v</t>
  </si>
  <si>
    <t>3-4J.</t>
  </si>
  <si>
    <t>M1 Dauerzahn: Anlage ohne ausgebildete Wurzel, Milchmolaren</t>
  </si>
  <si>
    <t>einige Zähne, wenige Schädelbruch-stücke, 2 Rippenstücke</t>
  </si>
  <si>
    <t>leerer Grabschacht, nach Grabschacht erw.</t>
  </si>
  <si>
    <t>weibl.*</t>
  </si>
  <si>
    <t>17-25J.; M3 im Uk als Anlage im Kiefer: ~ 18J.</t>
  </si>
  <si>
    <t>M3 Zahnanlage</t>
  </si>
  <si>
    <t>Becken m. offener Epiphysenfuge? (schließt m. 15-18J.)</t>
  </si>
  <si>
    <t>Knochen sehr dünn</t>
  </si>
  <si>
    <t>ein Tk</t>
  </si>
  <si>
    <t>mm-</t>
  </si>
  <si>
    <t>17-25J.; aber Uk M1 schon 4: ev. &gt; 25J.</t>
  </si>
  <si>
    <t>S3 offen: 20-29J.</t>
  </si>
  <si>
    <t>Epiphysenfuge sichtbar Fem. prox? (18-21J.); Beckenkamm schon fertig verwachsen? (21-24J.)</t>
  </si>
  <si>
    <t>rechter Radius distal: Fraktur? (Schaft schaut verdickt aus)</t>
  </si>
  <si>
    <t>mii</t>
  </si>
  <si>
    <t>III.</t>
  </si>
  <si>
    <t>48-57J.</t>
  </si>
  <si>
    <t>Phase 7.; 35-39J.</t>
  </si>
  <si>
    <t>fast alles oblit.</t>
  </si>
  <si>
    <t>starke Arthrose am Mittelhand Grundgelenk 2. Finger (re./li.); Arthrosenbildung an fast allen Gelenken; von Schulter- u. Fingerarthrosen: Bogenschütze???; überzähliger Mittelfußknochen (V. rechts).</t>
  </si>
  <si>
    <t>Dachsskelett dabei</t>
  </si>
  <si>
    <t>35,6-51,8J.</t>
  </si>
  <si>
    <t>indiff.*</t>
  </si>
  <si>
    <t>i./w.</t>
  </si>
  <si>
    <t>"-1 Radius</t>
  </si>
  <si>
    <t>Wirbelringe noch sichtbar</t>
  </si>
  <si>
    <t>Robustizität an Radius, nicht an Humerus beurteilt</t>
  </si>
  <si>
    <t>Infans, Skelett vergangen</t>
  </si>
  <si>
    <t>Fuß Phalange I. distal oblit.: &gt;20J.; Calcaneus dist. oblit.:&gt;20J.; Radius re. Dist. Oblit.: &gt;20J.</t>
  </si>
  <si>
    <t>reiches Grab</t>
  </si>
  <si>
    <t>15-20J.</t>
  </si>
  <si>
    <t xml:space="preserve">M2 auf Kauebene: &gt; 14J.,  M3 Anlage mit kleinem Wurzelstück vh. ~15-18J. </t>
  </si>
  <si>
    <t>Radius/Ulna dist. offen, schließt m. 16-22J.; Phalangen dist./prox. offen: schließen m. 16-20J.; Femur dist. offen: schließt m. 15-20J; Beckenzentrum offen?(15-18J.); T. ischiadicum offen, schließt m. 17-24J.; Scapula geschl. Margo medialis (19-24J.); =&gt; 15-20J.</t>
  </si>
  <si>
    <t>Perlenkette, Armreifen</t>
  </si>
  <si>
    <t>30/I.</t>
  </si>
  <si>
    <t>2 J.+/- 8 Mon.</t>
  </si>
  <si>
    <t>Dauerzahnanlagen M1 Ok, I1, I2 Ok+Uk vh., + Milchzähne (M1 Ok/Uk): 2J.+/-8Mon.</t>
  </si>
  <si>
    <t>30/II.</t>
  </si>
  <si>
    <t>5J.+/- 16 Mon.</t>
  </si>
  <si>
    <t>3 Dauerzahnanlagen vh.: von Entwicklungsstand 5J. +/- 16 Mon.</t>
  </si>
  <si>
    <t>Grab 30 ursprüngl. ein Individuum: aufgrund der Zähne 30/I. und 30/II. (Zahnalter paßt nicht zusammen); Schädelteile G 30/II: Zugehörigkeit fraglich!</t>
  </si>
  <si>
    <t>männl.*</t>
  </si>
  <si>
    <t>kein iv. Zv.</t>
  </si>
  <si>
    <t>&gt;3: &gt;30J.</t>
  </si>
  <si>
    <t>Pferd dabei</t>
  </si>
  <si>
    <t>Zahnstein</t>
  </si>
  <si>
    <t>Perlen</t>
  </si>
  <si>
    <t>Infans II</t>
  </si>
  <si>
    <t>10J. +/- 30 Mon.</t>
  </si>
  <si>
    <t>M1 Uk+Ok auf Kauebene, Wurzeln von Is fertig, noch ein Milchmolar mit fast vollst. Resorbierter Wurzel vh.: 10J. +/- 30 Mon.</t>
  </si>
  <si>
    <t>Femur: 320 (gesch.): ~ 11J.</t>
  </si>
  <si>
    <t>20-40J.</t>
  </si>
  <si>
    <t>18,8-36,4J.</t>
  </si>
  <si>
    <t>Knochen noch schwer und dick: nicht senil; Schädeldach dick: erwachsen; Nähte offen.</t>
  </si>
  <si>
    <t>Knochen kommen noch!</t>
  </si>
  <si>
    <t>25-30J.</t>
  </si>
  <si>
    <t>iff</t>
  </si>
  <si>
    <t>I.; 18-38J.</t>
  </si>
  <si>
    <t>Beckenkamm oblit.:&gt;24J., S1-S2 offen: &lt;30J.</t>
  </si>
  <si>
    <t>18 Mon.+/-6 Mon.</t>
  </si>
  <si>
    <t>M1 Dauerzahn als Anlage vh., auch I1 u. Milchzähne: 18 Mon.+/-6 Mon.</t>
  </si>
  <si>
    <t>nur Zähne vh.</t>
  </si>
  <si>
    <t>35-50J. (S3 schließt bei Frauen mit ~34J.)</t>
  </si>
  <si>
    <t>beide Claviculae eigenartig verdreht-Fraktur? (zumindest bei der linken, rechte alt gebrochen)</t>
  </si>
  <si>
    <t>19-38J.</t>
  </si>
  <si>
    <t>35-45J. (iv. Zv.)</t>
  </si>
  <si>
    <t>iv.Zv. (Uk, Ok); 2 Zähne von Karies total zerfressen; Ok I2 großes Loch dch. Wurzelentzündung; Clavicula rechts dist.: Fraktur? (verh.)</t>
  </si>
  <si>
    <t>Proc. Mastoideus auf beiden Seiten sehr unterschiedlich; "Knubbel" an Humerus links unterhalb Teres major; Radius/Ulna re. Dist.: verh. Frakt.?</t>
  </si>
  <si>
    <t>18,8-38J.</t>
  </si>
  <si>
    <t>M1 ausmineralisiert</t>
  </si>
  <si>
    <t>S1-S2 offen: &lt;30J.</t>
  </si>
  <si>
    <t>18-38J.</t>
  </si>
  <si>
    <t>Kn. Sehr leicht und dünn</t>
  </si>
  <si>
    <t>Kind</t>
  </si>
  <si>
    <t>i./u.</t>
  </si>
  <si>
    <t>Epiphysen an Scapula oblit. (16-22J.): erw., Kn. Noch rel schwer: nicht senil</t>
  </si>
  <si>
    <t>15-30J.</t>
  </si>
  <si>
    <t>S3 am oblit.; Coronalnähte a.V.</t>
  </si>
  <si>
    <t>Schädel dick: wahrsch. erw; Os zyg.: erw.; aber auch sehr dünne Schädelstücke: wahrsch. von einem Kind od. juv.; Os zyg. Groß: kein Kind:juv.</t>
  </si>
  <si>
    <t>nur einige Zähne, kommt noch!</t>
  </si>
  <si>
    <t>mmi</t>
  </si>
  <si>
    <t>8.: 39-44J.</t>
  </si>
  <si>
    <t>zarte Langknochen! (bes. Beine)</t>
  </si>
  <si>
    <t>54/Zusatz</t>
  </si>
  <si>
    <t>männl.?*</t>
  </si>
  <si>
    <t>Kn. ev. aus Altbestattung</t>
  </si>
  <si>
    <t>30-50J.</t>
  </si>
  <si>
    <t>2 Tibia</t>
  </si>
  <si>
    <t>Trauma? Tibia rechts Schaftmitte; zusätzl Knochen bei G. 54, nicht auf Grabzeichnung eingezeichnet; nicht klar, ob alles von 1 Individuum!</t>
  </si>
  <si>
    <t>21-25J.</t>
  </si>
  <si>
    <t>21-25J. (Wurzel M3 fertig: &gt;20J.)</t>
  </si>
  <si>
    <t>Epiphysenlinie Beckenkamm  (21-24J.) u. Femur prox. noch sichtbar (männl. 18-21J.), S1-S2 offen: oblit. m. 20-29J.; Hum prox. sichtb. (männl. 20.25J.)</t>
  </si>
  <si>
    <t>II.: 21-25J.</t>
  </si>
  <si>
    <t>indiff.</t>
  </si>
  <si>
    <t>C1 zu: &gt;45J., S3 zu: &gt;30J.</t>
  </si>
  <si>
    <t>3 (stark; große Exostosen and Fac. Auricularis)</t>
  </si>
  <si>
    <t>off.</t>
  </si>
  <si>
    <t>Radius re. Dist.: Frakt.?</t>
  </si>
  <si>
    <t>männl.?</t>
  </si>
  <si>
    <t>V.</t>
  </si>
  <si>
    <t>60-70J.?</t>
  </si>
  <si>
    <t>iv. Zv.</t>
  </si>
  <si>
    <t>nicht osteoporotisch, Schädeldach dick; aufgrund oblit. Nähte (S): 40-60J.</t>
  </si>
  <si>
    <t>kl. Tk</t>
  </si>
  <si>
    <t>leere Grabgrube f. Kind</t>
  </si>
  <si>
    <t>mi-</t>
  </si>
  <si>
    <t>37,2-61,0J.</t>
  </si>
  <si>
    <t>25-35J. (M2 Ok rechts von Karies zerfressen)</t>
  </si>
  <si>
    <t>off.-a.V.</t>
  </si>
  <si>
    <t>&gt;3: &gt;25J.</t>
  </si>
  <si>
    <t>Hühnerknochen</t>
  </si>
  <si>
    <t xml:space="preserve">25-35J.  </t>
  </si>
  <si>
    <t>oblit.: erw.</t>
  </si>
  <si>
    <t>v?</t>
  </si>
  <si>
    <t>leere Grabgrube f. Erw.</t>
  </si>
  <si>
    <t>leere Grabgrube f. Kleinkind</t>
  </si>
  <si>
    <t>72 / I</t>
  </si>
  <si>
    <t>11J.+/-30 Mon.</t>
  </si>
  <si>
    <t>11J.+/- 30 Mon.</t>
  </si>
  <si>
    <t>72 / II</t>
  </si>
  <si>
    <t>juv.-senil</t>
  </si>
  <si>
    <t>15-80J.</t>
  </si>
  <si>
    <t>1 tibia</t>
  </si>
  <si>
    <t>Kn. Tlw. Zart, tlw. Kräftig; Beinknochen (Tibia, Fibula) kräftig; Armknochen (Humerus, Ulna, Radius) eher zart: Knochenlänge -u. dicke: Kleinkind! =&gt; juv.-senil</t>
  </si>
  <si>
    <t>49-58J.</t>
  </si>
  <si>
    <t>7-8: 35-44J.</t>
  </si>
  <si>
    <t>offen; S3 aV.: &gt;30J.</t>
  </si>
  <si>
    <t>Zahnstein; im Ok Zähne innen stark abgeschliffen; iv. Zv.</t>
  </si>
  <si>
    <t>Gürtelgarnitur</t>
  </si>
  <si>
    <t>37-46J.</t>
  </si>
  <si>
    <t>25-35J. (Uk re. M1 iv.Zv.)</t>
  </si>
  <si>
    <t>V.:27-30J.</t>
  </si>
  <si>
    <t>offen (S3 zu): ~30J.?</t>
  </si>
  <si>
    <t>79 / I</t>
  </si>
  <si>
    <t>60-69J.</t>
  </si>
  <si>
    <t>aV.</t>
  </si>
  <si>
    <t>S1-S2 oblit.</t>
  </si>
  <si>
    <t>echte Doppelbestattung</t>
  </si>
  <si>
    <t>79 / II</t>
  </si>
  <si>
    <t>4J.+/- 12 Mon.</t>
  </si>
  <si>
    <t>Dauermolaren in Anlage noch ohne Wurzeln: 4J. +/- 12 Mon.</t>
  </si>
  <si>
    <t>Hu:(130), Ra:(105), Ul:(110), Fe:(170),Ti:(130): ~4 J.</t>
  </si>
  <si>
    <t>79/Zusatz</t>
  </si>
  <si>
    <t>269/270</t>
  </si>
  <si>
    <t>ein Dauermolar bei G79, der nicht dazupaßt</t>
  </si>
  <si>
    <t>matur-senil</t>
  </si>
  <si>
    <t>50-70J.</t>
  </si>
  <si>
    <t>60,1-70,7J.</t>
  </si>
  <si>
    <t>&gt; 60J. (S1 zu: schließt m. 50-59J.)</t>
  </si>
  <si>
    <t>Tk; Enthesopathien nicht befundbar: Kn. Zu stark abgemürbt</t>
  </si>
  <si>
    <t>45-60J.</t>
  </si>
  <si>
    <t>m?</t>
  </si>
  <si>
    <t>52-61J.</t>
  </si>
  <si>
    <t>&gt;45J.</t>
  </si>
  <si>
    <t>&gt; 30J.</t>
  </si>
  <si>
    <t>S1-S2 oblit.: &gt;30J.</t>
  </si>
  <si>
    <t>1 Keilwirbel (Th 12), zwei eingebrochene (ganz flache) Wk (Th 8+9: Einbruch des Corpus ventral): wahrsch. bucklig; Handwurzel: rechtes Hamatum hat nur einen sehr kleinen Fortsatz: ev. in vivo gebrochen (oder einfach nur sehr viel kleiner als links)</t>
  </si>
  <si>
    <t>leere Grabgrube eines Halbwüchsigen</t>
  </si>
  <si>
    <t>imm</t>
  </si>
  <si>
    <t>19-28J.</t>
  </si>
  <si>
    <t>III.: 22-24J.</t>
  </si>
  <si>
    <t>S3 aV.</t>
  </si>
  <si>
    <t>M3 Ok Wurzel ausmin.</t>
  </si>
  <si>
    <t>S1-S2 am Schließen: &lt; 30J.</t>
  </si>
  <si>
    <t>1 bis 2</t>
  </si>
  <si>
    <t>III.: 26-30J.</t>
  </si>
  <si>
    <t>Crista phallica; Schädel G 89 fehlte ursprgl.: ohne Nr. 4 paßt dazu</t>
  </si>
  <si>
    <t>mif</t>
  </si>
  <si>
    <t>S3 aV.: &gt;30J.</t>
  </si>
  <si>
    <t>Spinnwirtel</t>
  </si>
  <si>
    <t>iim</t>
  </si>
  <si>
    <t>V.: 27-30J.</t>
  </si>
  <si>
    <t xml:space="preserve">S3 aV.: oblit. m. 20-29J. </t>
  </si>
  <si>
    <t>&gt;III.: &gt;30J.</t>
  </si>
  <si>
    <t>gest.</t>
  </si>
  <si>
    <t>ii-</t>
  </si>
  <si>
    <t>35-55J.</t>
  </si>
  <si>
    <t>S zu; sonst offen</t>
  </si>
  <si>
    <t>Auflagerungen im rechten Tibia-Fibula Bereich; Wirbelkörpergelenke stark abgenutzt (bes. LWK, eher rechts); Talus/Calcaneus-Gelenk rechts stark arthrotisch (vernkn. Band); Trepanation im rechten Parietale?</t>
  </si>
  <si>
    <t>offen; S3 aV.: schließt zw. 20-34J.</t>
  </si>
  <si>
    <t>Nahtknochen</t>
  </si>
  <si>
    <t>100/I</t>
  </si>
  <si>
    <t>Speichergrube, keine reguläre Bestattung! Gewalt. Tod? Reiches Grab</t>
  </si>
  <si>
    <t>100/II</t>
  </si>
  <si>
    <t>(40-70J.)</t>
  </si>
  <si>
    <t>1 Prämolar vh.</t>
  </si>
  <si>
    <t>1 Prämolar, stark abgenützt: vgl. m. G 109: &gt;50J.</t>
  </si>
  <si>
    <t>106/I</t>
  </si>
  <si>
    <t>PL 2</t>
  </si>
  <si>
    <t>alle 106 vermutl. Unnatürl. Tod</t>
  </si>
  <si>
    <t>106/II</t>
  </si>
  <si>
    <t>Pl 2</t>
  </si>
  <si>
    <t>106/III</t>
  </si>
  <si>
    <t>Pl. 3</t>
  </si>
  <si>
    <t>nb.</t>
  </si>
  <si>
    <t>Knochen osteoporotisch? M1 Uk hatte möglicherweise keinen Gegenbiß mehr, daher geringe Abkauung</t>
  </si>
  <si>
    <t>109 / I</t>
  </si>
  <si>
    <t>30-40J. (iv. Zv.)</t>
  </si>
  <si>
    <t>iv. Zv. Im Uk M1 re.; 2 Uk: 109/2!;</t>
  </si>
  <si>
    <t>unnatürl. Tod, Hände gefesselt?</t>
  </si>
  <si>
    <t>109/Zusatz</t>
  </si>
  <si>
    <t>20-30J. (Karies, C schon abgekaut)</t>
  </si>
  <si>
    <t>nur Uk (bei 109/1)</t>
  </si>
  <si>
    <t>fi</t>
  </si>
  <si>
    <t>iii</t>
  </si>
  <si>
    <t>S3 aV., sonst offen-aV.</t>
  </si>
  <si>
    <t>Zahnstein, Sutura metopica</t>
  </si>
  <si>
    <t>120/I</t>
  </si>
  <si>
    <t>im Occipital- u. Saggitalbereich Auflagerungen: im Mikroskop anschauen!; Schädel sehr dick!</t>
  </si>
  <si>
    <t>120/II</t>
  </si>
  <si>
    <t>S3 oblit.:&gt;30J.</t>
  </si>
  <si>
    <t>b</t>
  </si>
  <si>
    <t>leere Grabgrube eines Erw., mit Pferd</t>
  </si>
  <si>
    <t>40-50J.</t>
  </si>
  <si>
    <t>7.: 35-39J.</t>
  </si>
  <si>
    <t>zu/aV.</t>
  </si>
  <si>
    <t>&gt;III.: &gt; 30J. (arthrotisch)</t>
  </si>
  <si>
    <t>mit Pferd</t>
  </si>
  <si>
    <t>fm-</t>
  </si>
  <si>
    <t>(17-)25J.</t>
  </si>
  <si>
    <t>offen; S3 offen &lt;34J.</t>
  </si>
  <si>
    <t>133/I</t>
  </si>
  <si>
    <t>Beckenkamm am oblit.: 20-25J.</t>
  </si>
  <si>
    <t>Nadelbüchse</t>
  </si>
  <si>
    <t>133 / II</t>
  </si>
  <si>
    <t>14-80J.</t>
  </si>
  <si>
    <t>Kn. &gt; Infans II.</t>
  </si>
  <si>
    <t>i./m.</t>
  </si>
  <si>
    <t>mm</t>
  </si>
  <si>
    <t>9.: 45-50J.</t>
  </si>
  <si>
    <t>oblit.; S3 oblit.: &gt; 30J.</t>
  </si>
  <si>
    <t>maskuliner Schädel, sehr graziles Postcranium; Zahnstein, Zahnhalskaries (M2 Ok. Links); Langknochen zart!</t>
  </si>
  <si>
    <t>"Skelett von Pferd und Mann"; von Dr. Pucher bekommen, aussortiert aus Pferdeskelett</t>
  </si>
  <si>
    <t>Skelett vergangen</t>
  </si>
  <si>
    <t>M1 Ok+Uk Dauerzahnanlage noch ohne Wurzel; Wurzel Milch I1 o. u. u. noch vollst.; 3-4J.</t>
  </si>
  <si>
    <t>-</t>
  </si>
  <si>
    <t>Münze, Holzeimer</t>
  </si>
  <si>
    <t>mim</t>
  </si>
  <si>
    <t>(III.)</t>
  </si>
  <si>
    <t>(37-46J.) 19-38J.</t>
  </si>
  <si>
    <t>4.: 25-26J.</t>
  </si>
  <si>
    <t>oblit. (Epiphysenfugen sichtbar am Beckenkamm)</t>
  </si>
  <si>
    <t>arthrotisch verändert</t>
  </si>
  <si>
    <t>eigenartige Zahnabnutzung; bei I1 Maxilla re., bei Uk beidseits P2; I1, I2? Li Uk iv. Zahnausfall</t>
  </si>
  <si>
    <t>ein zusätzliches Femurbruchstück</t>
  </si>
  <si>
    <t>25-40J.</t>
  </si>
  <si>
    <t>S3 offen: 20-30J.?</t>
  </si>
  <si>
    <t>140 / I</t>
  </si>
  <si>
    <t>Nadelbüchse, Perlen, Spinnwirtel, Ohrringe</t>
  </si>
  <si>
    <t>140/II</t>
  </si>
  <si>
    <t>6-7J.</t>
  </si>
  <si>
    <r>
      <t>6</t>
    </r>
    <r>
      <rPr>
        <sz val="8"/>
        <rFont val="Arial"/>
        <family val="2"/>
      </rPr>
      <t>-7J.</t>
    </r>
  </si>
  <si>
    <t>141/I</t>
  </si>
  <si>
    <t xml:space="preserve">oblit.  </t>
  </si>
  <si>
    <t>141/II</t>
  </si>
  <si>
    <t>großteils aV.</t>
  </si>
  <si>
    <t>Schädelteile zu 141/1? Passen nicht wirklich dazu, weil 141/1 eher grazil ist u. 141/2 ein sehr robuster Schädel!</t>
  </si>
  <si>
    <t>Sphenobasilarfuge oblit.</t>
  </si>
  <si>
    <t>pathologische Veränderung im Os frontale/parietale Bereich rechts!?</t>
  </si>
  <si>
    <t>Knochen wirken nicht osteoporotisch: 40-60J.</t>
  </si>
  <si>
    <t>Ohrgehänge</t>
  </si>
  <si>
    <t>45-50J.</t>
  </si>
  <si>
    <t>aV.-zu</t>
  </si>
  <si>
    <t>oblit.; S1-S2 zu:&gt;30J.</t>
  </si>
  <si>
    <t>Diskrepanz Zähne-Schädelnähte</t>
  </si>
  <si>
    <t>Beckenkamm noch nicht vollst. Verw.: bei m u. f zw. 21-24J.: &lt;25J.; Femur prox. Fuge sichtb.: bei f: 15-19J.: &gt; 20J.</t>
  </si>
  <si>
    <t>?</t>
  </si>
  <si>
    <t>Perlenkette, Nadelbüchse</t>
  </si>
  <si>
    <t>w./m.</t>
  </si>
  <si>
    <t>S3 aV.: 25-34J.</t>
  </si>
  <si>
    <t>anthropologisch eindeutig weiblich!</t>
  </si>
  <si>
    <t>Wappenbeschlag, Flinserl</t>
  </si>
  <si>
    <t>7-8J.</t>
  </si>
  <si>
    <t>Zahnanlagen+Dauerzähne vh: 7-8J.</t>
  </si>
  <si>
    <t>3J.+/-12 Mon.</t>
  </si>
  <si>
    <t>Milchzähne+Dauerzahnalagen: 3J+/-12 Mon.</t>
  </si>
  <si>
    <t>Ohrgehänge, Perlenkette</t>
  </si>
  <si>
    <t>9 Mon.-1 J.</t>
  </si>
  <si>
    <t>9 Mon.- 1 Jahr</t>
  </si>
  <si>
    <t>einige hellere Rippenstücke: erw.? Zugehörigkeit?</t>
  </si>
  <si>
    <t>große Perlenkette, Fragmente von Ohrring</t>
  </si>
  <si>
    <t>4-5J.</t>
  </si>
  <si>
    <t>Milchzähne+Dauerzahnalagen: 4-5J.</t>
  </si>
  <si>
    <t>verh. Frakt. Clavicula re. Schaftmitte; Os temporale und Pk-Kn. grün verf.</t>
  </si>
  <si>
    <t>Perlenkette, Armreifen, Nadelbüchse, Glocken, Goldbeschlag</t>
  </si>
  <si>
    <t>Infans Ib-II</t>
  </si>
  <si>
    <t>Becken zentr. Offen; oblit. M. 15-18J.</t>
  </si>
  <si>
    <t>grüne und dunkle Verfärbungen am Pk Skelett</t>
  </si>
  <si>
    <t>Perlenkette, eimerbeschläge, Armreif, Ohrring</t>
  </si>
  <si>
    <t>44-53J.</t>
  </si>
  <si>
    <t>S1-S2 zu: &gt; 30J.</t>
  </si>
  <si>
    <t>Beckenkamm oblit.</t>
  </si>
  <si>
    <t>degen. Va.: gr. Gelenke: Femurkopf</t>
  </si>
  <si>
    <t>Tk!</t>
  </si>
  <si>
    <t>Gürtelschnalle da, kein Skelett</t>
  </si>
  <si>
    <t>Beckenkamm gerade verw.: noch sichtbar!</t>
  </si>
  <si>
    <t>9-12 Mon.</t>
  </si>
  <si>
    <t>Milchzahnanlagen vh.: 9 Mon.-1 J.</t>
  </si>
  <si>
    <t>Symphysis mand. Verw.: verw. Mit 1-2 J.</t>
  </si>
  <si>
    <t>Ti: 100 (gesch.): ~ 12 Mon.</t>
  </si>
  <si>
    <t>leerer Grabschacht eines Kindes</t>
  </si>
  <si>
    <t>fi-</t>
  </si>
  <si>
    <r>
      <t>25</t>
    </r>
    <r>
      <rPr>
        <sz val="8"/>
        <rFont val="Arial"/>
        <family val="2"/>
      </rPr>
      <t>-35J.</t>
    </r>
  </si>
  <si>
    <t>63-73J.</t>
  </si>
  <si>
    <t>40-50J. (iv. Zv. Bes. im Ok.)</t>
  </si>
  <si>
    <t>Zahnalter jung im Vergleich zu den Nähten!</t>
  </si>
  <si>
    <t>g.</t>
  </si>
  <si>
    <t>M1 Ok, Uk auf Kauebene, M2 Anlage, 1 Milchmolar noch vh., Is fertig, Canini und Ps Wurzeln noch nicht fertig: 10J.+/- 30 Mon.</t>
  </si>
  <si>
    <t>nicht meßbar</t>
  </si>
  <si>
    <t>Beckenteile und Sacrum dunkelbraun-grün verfärbt</t>
  </si>
  <si>
    <t>18,8-38,4</t>
  </si>
  <si>
    <t>Beckenkamm am oblit.: m. 21-24J.; Tuber ischiadicum am oblit: bei f 17-20J.; sonst Epiphysen oblit.: &gt;20J.</t>
  </si>
  <si>
    <t>zartes Individuum!</t>
  </si>
  <si>
    <t>Perlen, Ohrring</t>
  </si>
  <si>
    <t>9 Mon. +/- 3 Mon.</t>
  </si>
  <si>
    <t xml:space="preserve">Milchzahn anlagen: 9 Mon. +/- 3 Mon. </t>
  </si>
  <si>
    <t>11 Zahnanlagen vh.</t>
  </si>
  <si>
    <t>2-3 J.</t>
  </si>
  <si>
    <t>Dauerzahnanlagen+Milchzähne: 2-3J.</t>
  </si>
  <si>
    <t>wenige Schädelteile+viele Zahnanlagen; Clavicula und Scapula re. Grün verfärbt</t>
  </si>
  <si>
    <t>Perlenkette, Ohrgehänge</t>
  </si>
  <si>
    <t>181/I</t>
  </si>
  <si>
    <t>5.: 27-30J.</t>
  </si>
  <si>
    <t>Beckenkamm oblit.: &gt; 25J.</t>
  </si>
  <si>
    <t>1 Zahn</t>
  </si>
  <si>
    <t>Schädel 1/2 m höher in Grabgrube</t>
  </si>
  <si>
    <t>181/II</t>
  </si>
  <si>
    <t>20-60J. (erw.)</t>
  </si>
  <si>
    <t>Kn. Nicht mehr sehr schwer: älteres Individuum? -&gt; nicht ganz klar, ob nur 1 Individuum! Kn. Überzählig bzw. passen nicht dazu bei 181/1</t>
  </si>
  <si>
    <t>1 Tk</t>
  </si>
  <si>
    <t>183/I</t>
  </si>
  <si>
    <t>20-30J. (Karies)</t>
  </si>
  <si>
    <t>4.: 26-35J.</t>
  </si>
  <si>
    <t>S1-S2 am Verschließen: ~ 30 J.; Sphenobasilarfuge aV.</t>
  </si>
  <si>
    <t>183/II</t>
  </si>
  <si>
    <t>Milchzähne + Dauerzahnanlagen: 3-4J.</t>
  </si>
  <si>
    <t>erw., Kn. fehlen!</t>
  </si>
  <si>
    <t>18-20J., (M2 auf Kauebene, &gt; 14J.)</t>
  </si>
  <si>
    <t>Schädelnähte offen, Epiphysen oblit.</t>
  </si>
  <si>
    <t>Ohrring</t>
  </si>
  <si>
    <t>186/Zusatz</t>
  </si>
  <si>
    <t>2-3J.</t>
  </si>
  <si>
    <t>Fe: 155 (gesch.): 2-3J.</t>
  </si>
  <si>
    <t>Epiphysen oblit.: &gt; 20J., Beckenkamm oblit.?</t>
  </si>
  <si>
    <t>Kn. Schwer-&gt; nicht senil</t>
  </si>
  <si>
    <t>S3 zu: &gt; 30J.</t>
  </si>
  <si>
    <t>S1-S2 aV.: ~ 30J.</t>
  </si>
  <si>
    <t>&gt;3: &gt; 30J.</t>
  </si>
  <si>
    <t>sehr viele sehr kleine Knochenbruchstücke!</t>
  </si>
  <si>
    <t>Bogenverstärkungen</t>
  </si>
  <si>
    <t>ohne Fundnummer 6</t>
  </si>
  <si>
    <t>11-12J.</t>
  </si>
  <si>
    <t>Dauer M2 wurzel noch nicht vollst. Ausmin., auch bei C und P; M3 Anlage ohne Wurzel im Kiefer: 11-12J.</t>
  </si>
  <si>
    <t>Fe: 290, Ti: 230 (gesch.): ca. 11J.</t>
  </si>
  <si>
    <t>4 lose Zähne</t>
  </si>
  <si>
    <t>30-60J.</t>
  </si>
  <si>
    <t>S1-S2 oblit.: &gt; 30J.</t>
  </si>
  <si>
    <t>Wirbelsäule starkes Op-Wachstum (kleine Gelenke)</t>
  </si>
  <si>
    <t>Glasperle</t>
  </si>
  <si>
    <t>nicht sehr stark abgekaute Frontzähne (Dentinlinien)</t>
  </si>
  <si>
    <t>S1 zu: 50-60J.</t>
  </si>
  <si>
    <t>&gt;3.: &gt; 30J.</t>
  </si>
  <si>
    <t>iv. Zv.: 35-45J.</t>
  </si>
  <si>
    <t>Mandibulagelenk re. Und Humeruskopf re. + 1 Wk grün verf.</t>
  </si>
  <si>
    <t>Hockerlage, Zeitstellung?</t>
  </si>
  <si>
    <t>oblit.? Nb.</t>
  </si>
  <si>
    <t>sehr viele kleine Knochenbruchstücke!</t>
  </si>
  <si>
    <t>Iv.</t>
  </si>
  <si>
    <t>nur ein P vh. (Ok): kaum abgekaut</t>
  </si>
  <si>
    <t>Kn. Schwer: nicht senil, Wangenbein grün verf.</t>
  </si>
  <si>
    <t>Sonderbestattung in Bauchlage</t>
  </si>
  <si>
    <t>oblit.: &gt; 20J.</t>
  </si>
  <si>
    <t>viele sehr kleine Knochenbruchstücke</t>
  </si>
  <si>
    <t>Gürtelschnalle, Messer</t>
  </si>
  <si>
    <t>10-11J.</t>
  </si>
  <si>
    <t>Uk+1. Incisivus vh.: 10-11J.? Keine Abrasion aber Wurzel vollst. Angelegt</t>
  </si>
  <si>
    <t>offen?</t>
  </si>
  <si>
    <t>Hu: 205: ~ 10 J.</t>
  </si>
  <si>
    <t>Pfeilspitze</t>
  </si>
  <si>
    <t>66-75J.</t>
  </si>
  <si>
    <t>Radius und Ulna re. Leicht grün verf.</t>
  </si>
  <si>
    <t>2 Is, ein P vh.: mittelstark abgekaut</t>
  </si>
  <si>
    <t>zu</t>
  </si>
  <si>
    <t>12-14J.</t>
  </si>
  <si>
    <t>M2 Uk Wurzel zu dreiviertel fertig: 12-14J.</t>
  </si>
  <si>
    <t>18-20J.</t>
  </si>
  <si>
    <r>
      <t>17</t>
    </r>
    <r>
      <rPr>
        <sz val="8"/>
        <rFont val="Arial"/>
        <family val="2"/>
      </rPr>
      <t>-25J.</t>
    </r>
  </si>
  <si>
    <t>S3 offen: &lt;30 J.</t>
  </si>
  <si>
    <t>M3 nicht auf Kauebene; gerade am Durchbrechen: 18-20J.</t>
  </si>
  <si>
    <t>Ulna re. prox. oblit, schließt mit 14-17J. (bei Frauen); Beckenkamm offen? &lt;24J.</t>
  </si>
  <si>
    <t>Perlenkette, Ohrring</t>
  </si>
  <si>
    <t>17-25J., P kaum abgeschliffen</t>
  </si>
  <si>
    <t>Tibia prox. u. dist. oblit.: &gt; 20J.</t>
  </si>
  <si>
    <t>ff</t>
  </si>
  <si>
    <t>Uk starker iv.Zv., Ps sehr stark abgenutzt (Stad. 5, 5+): &gt; 45J.</t>
  </si>
  <si>
    <t>Phase 10.: 50-xJ.</t>
  </si>
  <si>
    <t>ii</t>
  </si>
  <si>
    <r>
      <t>20-</t>
    </r>
    <r>
      <rPr>
        <u/>
        <sz val="8"/>
        <rFont val="Arial"/>
        <family val="2"/>
      </rPr>
      <t>30</t>
    </r>
    <r>
      <rPr>
        <sz val="8"/>
        <rFont val="Arial"/>
        <family val="2"/>
      </rPr>
      <t>J.</t>
    </r>
  </si>
  <si>
    <t>off-av.</t>
  </si>
  <si>
    <t>Pfeilspitze, Gürtelteile</t>
  </si>
  <si>
    <t>~ 30J.</t>
  </si>
  <si>
    <t>Ws stark degeneriert: &gt; 30J.</t>
  </si>
  <si>
    <t>Spinnwirtel, Ohrringe</t>
  </si>
  <si>
    <t>30-40J. (aber iv. Zv.)</t>
  </si>
  <si>
    <t>Phase 8-9: 39-50J.</t>
  </si>
  <si>
    <t>off.-aV.</t>
  </si>
  <si>
    <t>zT. sehr kleine Knochenreste</t>
  </si>
  <si>
    <t>Perlenkette, Ohrringe, Hühnerknochen</t>
  </si>
  <si>
    <t>mmf</t>
  </si>
  <si>
    <t>fmm</t>
  </si>
  <si>
    <t>60-70J.</t>
  </si>
  <si>
    <t>25-35J. (aber iv. Zv.)</t>
  </si>
  <si>
    <t>S1-S2 zu: &gt; 30J., Spehobasilarfuge zu: &gt; 20J.</t>
  </si>
  <si>
    <t>Kn. Schwer-licht senil, Schädel sehr stark erodiert!</t>
  </si>
  <si>
    <t>Perlenkette, Ohrringe, Spinnwirtel</t>
  </si>
  <si>
    <t>30-45J.</t>
  </si>
  <si>
    <t>Phase 7: 35-39J.</t>
  </si>
  <si>
    <t>oblit., S1-S2 zu: &gt;30J.</t>
  </si>
  <si>
    <r>
      <t>17-</t>
    </r>
    <r>
      <rPr>
        <u/>
        <sz val="8"/>
        <rFont val="Arial"/>
        <family val="2"/>
      </rPr>
      <t>25</t>
    </r>
    <r>
      <rPr>
        <sz val="8"/>
        <rFont val="Arial"/>
        <family val="2"/>
      </rPr>
      <t>J.</t>
    </r>
  </si>
  <si>
    <t>off., &lt; 30J.</t>
  </si>
  <si>
    <t>S1-S2 offen, Beckenkamm oblit?, Langknochen oblit: &gt; 20J, &lt; 30J.</t>
  </si>
  <si>
    <t>III.? Unsicher!, 26-30J.</t>
  </si>
  <si>
    <t>Pfeilspitze, Gürtelgarnitur</t>
  </si>
  <si>
    <r>
      <t>25-</t>
    </r>
    <r>
      <rPr>
        <u/>
        <sz val="8"/>
        <rFont val="Arial"/>
        <family val="2"/>
      </rPr>
      <t>35</t>
    </r>
    <r>
      <rPr>
        <sz val="8"/>
        <rFont val="Arial"/>
        <family val="2"/>
      </rPr>
      <t>J.</t>
    </r>
  </si>
  <si>
    <t>Phase 2: 20-21J.</t>
  </si>
  <si>
    <t>&lt; 30J.</t>
  </si>
  <si>
    <t>S1-S2 offen bzw. aV.:&lt; 30J., Sphenobasilarfuge zu: &gt; 20J., Beckenkamm noch nicht vollständig verwachsen: &lt; 24J.</t>
  </si>
  <si>
    <t>I-II.: 18-25J.</t>
  </si>
  <si>
    <t>Spinnwirtel, Nadelbüchse</t>
  </si>
  <si>
    <t>5-6J.</t>
  </si>
  <si>
    <t>M1 Uk durchgebrochen, aber noch nicht ganz auf Kauebene; Dauerincisivi noch wenig Wurzel ~ 5-6J.</t>
  </si>
  <si>
    <t>Hu: 170 (gesch.): ~ 7J. (5-8J.)</t>
  </si>
  <si>
    <t>6-8J.</t>
  </si>
  <si>
    <t>offen? Knochen kurz</t>
  </si>
  <si>
    <t>Fe: 235 (gesch.): 6-8J.?</t>
  </si>
  <si>
    <t>nur 2 Femurschäfte und kleine Knochensplitter vh., gemeinsam mit Tierknochen G 302/Fn. 586</t>
  </si>
  <si>
    <t>Feuerschläger, Feuerstein, Perlen, Ohrring</t>
  </si>
  <si>
    <t>S3 offen: &lt; 30J.</t>
  </si>
  <si>
    <t>M3 ausmineralisiert</t>
  </si>
  <si>
    <t>Tibia prox. oblit.: bei Frauen oblit. Zw. 15-20J.: &gt; 20J., Femur dist. Oblit.: &gt; 20J.</t>
  </si>
  <si>
    <t>einige sehr kleine Knochenteile</t>
  </si>
  <si>
    <t>Spinnwirtel, ohrringe</t>
  </si>
  <si>
    <t>25603, 25604</t>
  </si>
  <si>
    <t>S3 aV.: ~ 30J.</t>
  </si>
  <si>
    <t>Phase 2: 21-25J.</t>
  </si>
  <si>
    <t>von indiff. Auf männl.? Wegen Bruzek; zusätzl., nicht zugehöriges Bruchstück eines li. distalen Femur, juv.-senil, dabei</t>
  </si>
  <si>
    <t>S3 off.: &lt; 30J.</t>
  </si>
  <si>
    <t>Beckenkamm oblit.?; Beckenzentrum oblit.: &gt; 18J., Femurkopf oblit.: 15-19J.</t>
  </si>
  <si>
    <t>Wurzelspitze M3 Uk noch nicht ganz fertig: &lt; 21J. (&gt; 18J.)</t>
  </si>
  <si>
    <t>Fingerknochen prox. Fuge aV.: oblit. M 16-20J.</t>
  </si>
  <si>
    <t>C und Pc sehr stark erodiert!</t>
  </si>
  <si>
    <t>Ohrringe, Fingerring</t>
  </si>
  <si>
    <t>Erw.?</t>
  </si>
  <si>
    <t>Grabschacht mit Knochenresten (Tk), erw.?</t>
  </si>
  <si>
    <t>17-25J:</t>
  </si>
  <si>
    <t>oblit.?</t>
  </si>
  <si>
    <t>Spinnwirtel, Pelenkette</t>
  </si>
  <si>
    <r>
      <t>30-</t>
    </r>
    <r>
      <rPr>
        <u/>
        <sz val="8"/>
        <rFont val="Arial"/>
        <family val="2"/>
      </rPr>
      <t>40</t>
    </r>
    <r>
      <rPr>
        <sz val="8"/>
        <rFont val="Arial"/>
        <family val="2"/>
      </rPr>
      <t>J.</t>
    </r>
  </si>
  <si>
    <t>Phase 9.: 45-50J.</t>
  </si>
  <si>
    <t>Pfeilspitze, Hühnerknochen</t>
  </si>
  <si>
    <t>Phase 5.: 27-30J.</t>
  </si>
  <si>
    <t>S3 aV: ~30J.</t>
  </si>
  <si>
    <t>S1-S2 aV. ~30J.; Beckenkamm oblit.: &gt; 25J.</t>
  </si>
  <si>
    <t>310/Zusatz</t>
  </si>
  <si>
    <t>zus</t>
  </si>
  <si>
    <t>Phase 7.: 35-39J.</t>
  </si>
  <si>
    <t>bei Langknochen Robustizität statt an Humerus an Scapula beurteilt</t>
  </si>
  <si>
    <t>Dauer M1 Uk auf Kauebene, P4 u. M2 Dauerzähne am Durchbrechen: 10-11J.</t>
  </si>
  <si>
    <t>verstärkte Gehirnabdrücke</t>
  </si>
  <si>
    <t>Perlenkette, Ohrringe</t>
  </si>
  <si>
    <t>8-9J.</t>
  </si>
  <si>
    <t>M1 Dauerzahn Uk auf Kauebene, Wurzel d. Incisivi im Ok fast fertig: 8-9J.</t>
  </si>
  <si>
    <t>Tibia: 205 (gesch.): 7-10J.</t>
  </si>
  <si>
    <t>Perlen, wenige Zähne erh., Zeichnung fehlt!</t>
  </si>
  <si>
    <t>Kinderskelett, fehlt: Skelett vollst. Vergangen</t>
  </si>
  <si>
    <t>Zeichnung fehlt</t>
  </si>
  <si>
    <t>Grabschacht eines Kindes, Kn. Völlig vergangen</t>
  </si>
  <si>
    <t>Riemenzunge, Skelett vergangen, Kind</t>
  </si>
  <si>
    <r>
      <t>Wurzel Dauer M1 noch sehr kurz, viele Milchzähne noch mit vollst. Wurzel: 3-</t>
    </r>
    <r>
      <rPr>
        <u/>
        <sz val="8"/>
        <rFont val="Arial"/>
        <family val="2"/>
      </rPr>
      <t>4J</t>
    </r>
    <r>
      <rPr>
        <sz val="8"/>
        <rFont val="Arial"/>
        <family val="2"/>
      </rPr>
      <t>.</t>
    </r>
  </si>
  <si>
    <t>nur Milch- u. Dauerzähne vorhanden, + 2 Phalangen</t>
  </si>
  <si>
    <t>Perlenkette, Fingerring</t>
  </si>
  <si>
    <t>Wurzel Dauer M1 fast fertig, I1 auch, wenige Milchzähne noch vh.: 8-9J.</t>
  </si>
  <si>
    <t>Ohrringe, Spinnwirtel</t>
  </si>
  <si>
    <t>322/I</t>
  </si>
  <si>
    <t>3 Milchzähne mit abge-brochenen Wurzeln, 2 Dauerzahnanlagen noch ohne Wurzel M1 Ok+Uk: 2.3J.</t>
  </si>
  <si>
    <t>nur Zahnreste u. kleinste Knochefragmente vh.</t>
  </si>
  <si>
    <t>322/II</t>
  </si>
  <si>
    <t>Wurzel Uk+Ok Dauer M1 halb fertig, viele Milchzahnwurzeln abgebrochen: 4-5J.</t>
  </si>
  <si>
    <t>wenige Langknochenfragmente</t>
  </si>
  <si>
    <t>fmf</t>
  </si>
  <si>
    <t>Phase 8: 39-44J.</t>
  </si>
  <si>
    <t>letzter Wk-Sacrum verwachsen</t>
  </si>
  <si>
    <t>mit Sarg, vergangen</t>
  </si>
  <si>
    <t>Dauerzahn m1 auf Kauebene, Wurzeln I1 fast fertig, Milch M1 Wurzelabbau begonnen: 8-9J.</t>
  </si>
  <si>
    <t>Fe: 245 (gesch.): 253: 8J. (6-9J.)</t>
  </si>
  <si>
    <t>13 lose Zähne (Milch- und Dauerzähne)</t>
  </si>
  <si>
    <r>
      <t>5</t>
    </r>
    <r>
      <rPr>
        <sz val="8"/>
        <rFont val="Arial"/>
        <family val="2"/>
      </rPr>
      <t>-6J.</t>
    </r>
  </si>
  <si>
    <r>
      <t xml:space="preserve">Dauer M1 Wurzel bereits zT. vh., M2 Anlage ohne Wurzel, Milchmolaren noch mit ganzer Wurzel: </t>
    </r>
    <r>
      <rPr>
        <u/>
        <sz val="8"/>
        <rFont val="Arial"/>
        <family val="2"/>
      </rPr>
      <t>5</t>
    </r>
    <r>
      <rPr>
        <sz val="8"/>
        <rFont val="Arial"/>
        <family val="2"/>
      </rPr>
      <t>-6J.</t>
    </r>
  </si>
  <si>
    <t>Hu: 155 (gesch.): 5J.=152,4, Spanne 4-6J. (128-181)</t>
  </si>
  <si>
    <t>15-19J.</t>
  </si>
  <si>
    <t>tlw. offen: Radius dist.: oblit. M. 16-19J. bei Frauen, oblit.: Femur prox: 15-19J.</t>
  </si>
  <si>
    <t>Hu: 219: &gt; 15J.</t>
  </si>
  <si>
    <t>Perlen, Fingerring</t>
  </si>
  <si>
    <r>
      <t>25-</t>
    </r>
    <r>
      <rPr>
        <u/>
        <sz val="8"/>
        <rFont val="Arial"/>
        <family val="2"/>
      </rPr>
      <t>35</t>
    </r>
    <r>
      <rPr>
        <sz val="8"/>
        <rFont val="Arial"/>
        <family val="2"/>
      </rPr>
      <t>J., (auch Prämolaren schon stärker abgenützt)</t>
    </r>
  </si>
  <si>
    <t>Zahn-Nahtalter wieder stark divergent!</t>
  </si>
  <si>
    <t>17-20J.</t>
  </si>
  <si>
    <t>oblit; Femur dist., Tibia prox. Fuge noch sichtbar (oblit. M. 15-19J.) ~20J.</t>
  </si>
  <si>
    <t>&gt; 45J. (starker iv. Zv.)</t>
  </si>
  <si>
    <t>S3 zu:&gt; 30J.</t>
  </si>
  <si>
    <t>WS Gelenke sehr stark abgenutzt, Karies, iv. Zv.</t>
  </si>
  <si>
    <t>Pk sehr stark erodiert</t>
  </si>
  <si>
    <t>Reste einer Gürtelgarnitur</t>
  </si>
  <si>
    <t>30-40J. (M1 Uk re iv. Zv.)</t>
  </si>
  <si>
    <t>degen. V. gr. Gelenke: nur Radius dist. vh.; starke Diskrepanz Naht-Zahnalter! Knochen eher leicht!</t>
  </si>
  <si>
    <t>Feuerstein, Reste v. Feuerschläger</t>
  </si>
  <si>
    <t>nur Tierknochen!</t>
  </si>
  <si>
    <t>56,9-70,7J.</t>
  </si>
  <si>
    <t>&gt;30J.</t>
  </si>
  <si>
    <t>goldene Zopfspangen, Hühnerknochen</t>
  </si>
  <si>
    <t>off., S3 aV.</t>
  </si>
  <si>
    <t>zu; S1-S2 aV., Beckenkamm oblit.: ~ 30J.</t>
  </si>
  <si>
    <t>ev. RT Humerus li. prox.: verh. Fraktur</t>
  </si>
  <si>
    <t>Gürtelgarnitur, Hühnerknochen</t>
  </si>
  <si>
    <t>51,7-64,6J.</t>
  </si>
  <si>
    <t>Phase 8.: 39-44J.</t>
  </si>
  <si>
    <t>Säbel, Pfeilspitze, Reiter</t>
  </si>
  <si>
    <r>
      <t>35-</t>
    </r>
    <r>
      <rPr>
        <u/>
        <sz val="8"/>
        <rFont val="Arial"/>
        <family val="2"/>
      </rPr>
      <t>45</t>
    </r>
    <r>
      <rPr>
        <sz val="8"/>
        <rFont val="Arial"/>
        <family val="2"/>
      </rPr>
      <t>J. (iv.Zv.)</t>
    </r>
  </si>
  <si>
    <t>Säbel</t>
  </si>
  <si>
    <t>off. (L)-zu</t>
  </si>
  <si>
    <t>Perle</t>
  </si>
  <si>
    <t>starker iv.Zv.: &gt;45J.</t>
  </si>
  <si>
    <t>off. (C,L)-zu (S3)</t>
  </si>
  <si>
    <t>&gt;3.: &gt;30J.</t>
  </si>
  <si>
    <t>bei gr. Gelenken nur Femurkopf beurteilbar; Mandibula pathologisch/bzw. postmortal stark verändert: kaum zu beurteilen</t>
  </si>
  <si>
    <t>Mohnkörner in Beutel</t>
  </si>
  <si>
    <t>35-45J. (Ok Incisivi sehr stark abgenutzt)</t>
  </si>
  <si>
    <t>schwere verh. Fraktur Femur re. proximal</t>
  </si>
  <si>
    <t>Messer</t>
  </si>
  <si>
    <t>344/I</t>
  </si>
  <si>
    <t>Wurzeln Dauer M1 fast fertig, Dauer I1 am Durch-bruch, noch einige Milchzähne vh.: 7-8J.</t>
  </si>
  <si>
    <t>Ra: 145 (gesch.), Fe: 254 (gesch.): Fe 253=8J., Ra ~142=8J.; Spanne: 7-9J.</t>
  </si>
  <si>
    <t>echte Doppelbestattung, Hühnerknochen</t>
  </si>
  <si>
    <t>344/II</t>
  </si>
  <si>
    <t>M3 noch nicht aus-mineralisiert</t>
  </si>
  <si>
    <t>Beckenkamm aV.: zw. 21-24J., sonst Epiphysen oblit. (außer Fibulakpof li., Femur dist. gerade oblit.: 15-19J.</t>
  </si>
  <si>
    <t>sehr zartes Individuum! Sehr viele sehr kleine Knochenbruchstücke</t>
  </si>
  <si>
    <t>echte Doppelbestattung, Ohrringe, Fingerringe, Halskette, Hühnerknochen</t>
  </si>
  <si>
    <t>Skelett, zeichnung fehlen!</t>
  </si>
  <si>
    <t>Zeichnung da, Gürtelgarnitur, Pfeilspitzen</t>
  </si>
  <si>
    <t>S1-S2 aV.: &lt; 30J.; Beckenkamm gerade verwachsen: ~25J.</t>
  </si>
  <si>
    <t>M3 re.: iv. Zv.? Zusätzl. Talusbruchstück eines Erw.</t>
  </si>
  <si>
    <t>Halskette, Spinnwirtel, Ohrringe, Hühnerknochen</t>
  </si>
  <si>
    <t>25637, 25638</t>
  </si>
  <si>
    <t>348+ Zusatz</t>
  </si>
  <si>
    <t>Beckenkamm vollst. Oblit.? Muskelansatz? Sonst Epiphysen alle oblit.; S3 zu: &gt; 30J.</t>
  </si>
  <si>
    <t>Diskrepanz Zahn-Nahtalter! Sehr viele sehr kleine Knochenbruchstücke; zusätzl., nicht zugehöriges Stück einer re. adulten Scapula und ein 2. Milchmolar: gehört nicht dazu und nicht zusammen, wahrsch. "Waschartefakt"</t>
  </si>
  <si>
    <t>Säbel, Pfeilspitzen</t>
  </si>
  <si>
    <t>40-50J.; Frontzähne stark abgenutzt (asymmetr. Abnutzung), Karies</t>
  </si>
  <si>
    <t>gr. Gelenke: nur an Talus beurteilt</t>
  </si>
  <si>
    <t>30-40J. (starker iv.Zv.)</t>
  </si>
  <si>
    <t>oblit., S1-S2 oblit: &gt; 30J.</t>
  </si>
  <si>
    <t>Zähne links stärker abgekaut als rechts! In Ok und Uk</t>
  </si>
  <si>
    <t>Sonderbestattung, Hockerlage, Spinnwirtel</t>
  </si>
  <si>
    <t xml:space="preserve">Feuerschläger </t>
  </si>
  <si>
    <t>1Tk</t>
  </si>
  <si>
    <t>S3 zu</t>
  </si>
  <si>
    <t>Ohrringe, Hühnerknochen</t>
  </si>
  <si>
    <t>nur P und C vh.: mittelmäßig abgekaut, aber starker iv.Zv.: &gt;45J.</t>
  </si>
  <si>
    <t>für große Gelenke nur Femur prox. beurteilbar</t>
  </si>
  <si>
    <t>Flinserl, Schleifstein</t>
  </si>
  <si>
    <t>für große Gelenke nur Femur prox. beurteilbar; extreme Zahnabrasion, im Bereich der Vorderzähne bis auf die Wurzel</t>
  </si>
  <si>
    <t>Schnalle</t>
  </si>
  <si>
    <t>Kind, Skelett vollst. Vergangen</t>
  </si>
  <si>
    <t>&gt;3.: &gt;30J. (arthrot.)</t>
  </si>
  <si>
    <t>Knochen nicht osteoporotisch</t>
  </si>
  <si>
    <t>sehr stark abgemürbte Knochen!</t>
  </si>
  <si>
    <t>Pfeilspitzen, "Reiter"</t>
  </si>
  <si>
    <t>&gt;3?: &gt;30J.?</t>
  </si>
  <si>
    <t>Spinnwirtel, Ohrringe, Hühnerknochen</t>
  </si>
  <si>
    <t>oblit.; S1-S2 zu: &gt;30J.</t>
  </si>
  <si>
    <t>Ohrringe</t>
  </si>
  <si>
    <t>S3 offen: &lt;30J.</t>
  </si>
  <si>
    <t>Sphenobasilarfuge offen: 18-20J., Hum. Dist. Oblit.: &gt;18J.; Beckenkamm offen: &lt;25J.</t>
  </si>
  <si>
    <t>I.: 18-20J.</t>
  </si>
  <si>
    <t>Indiv. jung, Merkmale noch nicht gut ausgeprägt; mit Bruzek männl.?</t>
  </si>
  <si>
    <t>Feuerschläger, Feuersteine, Pfeilspitze</t>
  </si>
  <si>
    <t>&gt;45J. (iv.Zv., asymmetr. Abnützung)</t>
  </si>
  <si>
    <t>&gt;3: &gt;30J. (arthrot. verändert)</t>
  </si>
  <si>
    <t>M1 alle ausmineralisiert; M2 Wurzeln zur Hälfte-2/3 fertig, Prämolaren Wurzel fertig: 11-12J.</t>
  </si>
  <si>
    <t>Hu: 220 (gesch.): ~12J., Fe: 335 (gesch.): 13/14J. (stark gesch.)</t>
  </si>
  <si>
    <t>Perlenkette, Spinnwirtel</t>
  </si>
  <si>
    <t>10-12J.</t>
  </si>
  <si>
    <t>M2 Uk fast auf Kauebene: 11-13J., Eckzähne+Pm noch nicht ausmin.: 10-11J.</t>
  </si>
  <si>
    <t>Fe: 270 (gesch.): 9-10J. (stark gesch.)</t>
  </si>
  <si>
    <t xml:space="preserve"> + 1 Fingerknochen eines Erwachsenen (Waschartefakt?)</t>
  </si>
  <si>
    <t>Infans-juv.</t>
  </si>
  <si>
    <t>6-16J.</t>
  </si>
  <si>
    <t>nur Knochenfragmente, keine archäolog. Zeichnung, großteils vergangen</t>
  </si>
  <si>
    <t>Kind, Zeichnung fehlt, Ohrring</t>
  </si>
  <si>
    <t>369/I</t>
  </si>
  <si>
    <t>echte Doppelbestattung, Spinnwirtel</t>
  </si>
  <si>
    <t>369/II</t>
  </si>
  <si>
    <t>fim</t>
  </si>
  <si>
    <t>S3 off.: &lt;30J.</t>
  </si>
  <si>
    <t>Wurzel M3 Ok fast fertig</t>
  </si>
  <si>
    <t>Beckenkamm off.: &lt;25J.; Radius, Ulna dist. Offen, oblit. mit 16-20J.; Rad. Prox. oblit.: mit 14-18J.: 18-20J.</t>
  </si>
  <si>
    <t>keine Zähne vh.: Alveolen Uk tlw. Am zurückbilden?</t>
  </si>
  <si>
    <t>sehr starkes Op-Wachstum am Beckenkamm! Knochen schwer: nicht osteoporotisch; aufgrund Gesamtbefund wahrscheinl. Matur</t>
  </si>
  <si>
    <t>adult-senil</t>
  </si>
  <si>
    <t>20-80J.</t>
  </si>
  <si>
    <t>Fibulabruchstück eines Erw.</t>
  </si>
  <si>
    <t>Skelett vergangen, Kind</t>
  </si>
  <si>
    <t>fehlt</t>
  </si>
  <si>
    <t>DauerM1 Uk fast auf Kauebene, beide Milchmolaren im Uk noch vorh., Dauer I Uk am Durchbrechen: 5-6J.</t>
  </si>
  <si>
    <t>off.?</t>
  </si>
  <si>
    <t>Hu: 150 (gesch.): 152,4: ~5J. (Spanne 4-6J.)</t>
  </si>
  <si>
    <t>Kn. Schwer: nicht osteoporot.; Fe-Compacta dünn</t>
  </si>
  <si>
    <t>w</t>
  </si>
  <si>
    <t>S3 aV., sonst off.</t>
  </si>
  <si>
    <t>Perlenkette</t>
  </si>
  <si>
    <t>Knochen schwer, nicht osteoporotisch</t>
  </si>
  <si>
    <t>Bogenbeschlag, Hühnerknochen</t>
  </si>
  <si>
    <t>M3 Wurzelspitze noch nicht ganz ausmin.: &lt;20J.</t>
  </si>
  <si>
    <t>I.: 18-20J. (stark abgem.)</t>
  </si>
  <si>
    <t>35-45J. (iv.Zv.)</t>
  </si>
  <si>
    <t>Schädelteile eines 2. Erw. Individuums</t>
  </si>
  <si>
    <t>gr. Gelenke: nur an Talus beurteilt; Kn. Schwer: nicht osteoporot.</t>
  </si>
  <si>
    <t>S1-S2 off.~30J., Beckenkamm zu: &gt;25J.</t>
  </si>
  <si>
    <t>Sonderbestattung in Bauchlage, re. Neben Schädel drei Steine-Steinigung?, Spinnwirtel, Ohrringe</t>
  </si>
  <si>
    <t>Nadelbüchse, Perlenkette</t>
  </si>
  <si>
    <t>Feuerschläger, Feuerstein</t>
  </si>
  <si>
    <t>oblit. (Sphenobasilarfuge zu: &gt; 20J.)</t>
  </si>
  <si>
    <t>war ohne Nr. 3!</t>
  </si>
  <si>
    <t>Individuum noch sehr jung, Geschlechtsmerkmale noch nicht richtig ausgeprägt</t>
  </si>
  <si>
    <t>Messer, Pfeilspitze, arch. Männl.</t>
  </si>
  <si>
    <t>50-60J.</t>
  </si>
  <si>
    <t>Pfeilspitzen</t>
  </si>
  <si>
    <t>Zeichnung fehlt, kommt noch</t>
  </si>
  <si>
    <t>Kinderskelett, völlig vergangen</t>
  </si>
  <si>
    <t>14-30J.</t>
  </si>
  <si>
    <t>&gt; 45J.</t>
  </si>
  <si>
    <t>&gt; 3: &gt; 30J.</t>
  </si>
  <si>
    <t>Knochen leicht: osteoporotisch?; Knochen dick: erwachsen; keine Schädelteile oder Zähne vh.</t>
  </si>
  <si>
    <t>18-60J.</t>
  </si>
  <si>
    <t>mi</t>
  </si>
  <si>
    <t>Zopfspange</t>
  </si>
  <si>
    <t>Perlenkette, spinnwirtel, fingerring, Armreif</t>
  </si>
  <si>
    <t>Skelett vergangen?, Spinnwirtel</t>
  </si>
  <si>
    <t>Feuerschläger</t>
  </si>
  <si>
    <t>2 Pfeilspitzen</t>
  </si>
  <si>
    <t>Halskette, Ohrringe</t>
  </si>
  <si>
    <t>21-24J.</t>
  </si>
  <si>
    <t>Ohrringe, Spinnwirtel, Armreifen</t>
  </si>
  <si>
    <t>16-18J.</t>
  </si>
  <si>
    <t>Neonatus-Infans Ia</t>
  </si>
  <si>
    <t>9. Lun. Mon.+/-3 Mon.</t>
  </si>
  <si>
    <t>Zahnanlagen von Milchzähnen; Zähne stark abgemürbt: Neonatus (Milchmolaren ohne Wurzel)</t>
  </si>
  <si>
    <t>Anulus tympanicus noch offen: Vergleich mit Anthr. Inv. Schädel Nr 1601/inv. Nr. 21488: Neugeborenes (Größenvergleich Mandibulagelenk und offener Anulus tymp.)</t>
  </si>
  <si>
    <t>Clavicula und rechtes Os temporale grün verfärbt</t>
  </si>
  <si>
    <t>M3 Wurzel ausmineralisiert: &gt; 20J.; 20-30J.</t>
  </si>
  <si>
    <t>17-21J.</t>
  </si>
  <si>
    <t>Zeichnung da, Skelett fehlt</t>
  </si>
  <si>
    <t>erw.</t>
  </si>
  <si>
    <t>oblit. (Sphenobasilarfuge zu)</t>
  </si>
  <si>
    <t>keine Gelenke vh., Rostfleck an linker Ulna</t>
  </si>
  <si>
    <t>Bogenversteifungen</t>
  </si>
  <si>
    <t>Tk+bearbeitete Tk</t>
  </si>
  <si>
    <t>433/I</t>
  </si>
  <si>
    <t>Milchzähne noch vorhanden; M1 Dauermolar noch nicht durchgebrochen; Anlagen I1, P im Ok noch ohne Wurzel; Milchzähne Wurzeln noch nicht beim Rückbilden: 3-4J.</t>
  </si>
  <si>
    <t>Grünverfärbung am Schädel</t>
  </si>
  <si>
    <t>433/II</t>
  </si>
  <si>
    <r>
      <t>8</t>
    </r>
    <r>
      <rPr>
        <sz val="8"/>
        <rFont val="Arial"/>
        <family val="2"/>
      </rPr>
      <t>-9J.</t>
    </r>
  </si>
  <si>
    <t>Dauermolar 1 auf Kauebene, Wurzelspitzen noch nicht ganz geschlossen; Dauer Is Ok, Uk Wurzeln fast fertig, aber auch noch Milchzähne da, deren Wurzeln nicht resorbiert sind: 8-9J.</t>
  </si>
  <si>
    <t>wahrsch. offen</t>
  </si>
  <si>
    <t>Ti: 190 (gesch.): ca. 8J.</t>
  </si>
  <si>
    <t>echte Doppelbestattung, Ohrringe, Perlen</t>
  </si>
  <si>
    <t>35-60J.</t>
  </si>
  <si>
    <t>nur 2 Ps vh., mittelstark abgekaut: 30-50J.?</t>
  </si>
  <si>
    <t>wahrsch. oblit.</t>
  </si>
  <si>
    <t>Knochen schwer: nicht osteoporotisch</t>
  </si>
  <si>
    <t>2 Feuersteine</t>
  </si>
  <si>
    <t xml:space="preserve"> off.:&lt; 30J.</t>
  </si>
  <si>
    <t>M2 Wurzel ausmin.: &gt; 15J.; Alveole M3 Uk vh., halb fertig?</t>
  </si>
  <si>
    <t>keine Epiphysen vh.</t>
  </si>
  <si>
    <t>spinnwirtel, Ohrringe</t>
  </si>
  <si>
    <t>männl?</t>
  </si>
  <si>
    <t>grün und dunkel verfärbte Fingerknochen</t>
  </si>
  <si>
    <t>Gürtelgarnitur, 2 pfeilspitzen, Feuerschläger, Feuersteine, Ohrringe, Axt</t>
  </si>
  <si>
    <t>440/I</t>
  </si>
  <si>
    <t>echte Doppelbestattung, Spinnwirtel, Ohrringe, Perlenkette, Fingerring</t>
  </si>
  <si>
    <t>440/II</t>
  </si>
  <si>
    <t>Milchzähne noch nicht fertig ausmineralisiert; I1, M1-Anlagen nur Schmelz; 2-3J.</t>
  </si>
  <si>
    <t>Pfeilspitzen, Gürtelgarnitur</t>
  </si>
  <si>
    <t>Zeichnung, Skelett fehlt (vergangen)</t>
  </si>
  <si>
    <t>Infans Ia-Ib</t>
  </si>
  <si>
    <t>0-6J.</t>
  </si>
  <si>
    <t>keine Zähne vh.</t>
  </si>
  <si>
    <t>nur wenige sehr dünne Schädelteile vh.: Infans I</t>
  </si>
  <si>
    <t>keine</t>
  </si>
  <si>
    <t>Skelett völlig vergangen, Grabschacht eines Kindes</t>
  </si>
  <si>
    <t>Größenvergleich des Felsenbeins mit 433/1 (3-4J.): etwa gleich groß; Clavicula Vergleich mit 417 (5-6J.): wesentlich kleiner, daher jünger, wie 433/1</t>
  </si>
  <si>
    <t>Pressblechbeschläge</t>
  </si>
  <si>
    <t>Kind: Skelett vollst. Vergangen: leerer Grabschacht</t>
  </si>
  <si>
    <t>455/I</t>
  </si>
  <si>
    <t>Dauer M1 Uk+Ok auf Kauebene; M2 Ok+Uk noch im Kiefer mit schmaler Wurzel; Milchmolar Uk noch mit vollständiger  Wurzel: 7-8J.</t>
  </si>
  <si>
    <t>Hu: 175 (gesch.), Fe: 252 (gesch.); 7-8J.</t>
  </si>
  <si>
    <t>Rippen nicht zuordenbar; 455/1 und 455/2 in einem Sack verpackt; gleiche Grab- u. Fundnummer, aber zwei Individuen</t>
  </si>
  <si>
    <t>455/II</t>
  </si>
  <si>
    <t>3J.</t>
  </si>
  <si>
    <t>Keine Zähne vh.</t>
  </si>
  <si>
    <t>Hu: 130 (gesch.), Ti: 140 (gesch.): ~ 3J.</t>
  </si>
  <si>
    <t>bei 455/1</t>
  </si>
  <si>
    <t>S3 off.</t>
  </si>
  <si>
    <t>M3 Wurzel Uk noch nicht fertig ausmin.</t>
  </si>
  <si>
    <t>Femur prox.+dist. Oblit (m. 15-19J.); Humerus dist. Zu (m. 14-17J.), Radius prox. Zu (m. 14-17J.), Beckenkamm off.: &lt; 25J.</t>
  </si>
  <si>
    <t>iv. Zv. Uk: links M1, M2, rechts M2: Alveolen fast vollst. Verwachsen</t>
  </si>
  <si>
    <t>Gürtelbeschlag</t>
  </si>
  <si>
    <t>13-14J.</t>
  </si>
  <si>
    <t>Dauer M1 Ok+Uk auf Kauebene, Wurzeln ausmin., M2 fast auf Kauebene, Wurzeln zu ~2/3 fertig; P2 Wurzel fast ausmin., M3 als Anlage mit schmalem Wurzelstück vh.: 13-14J.</t>
  </si>
  <si>
    <t>Beckenzentr. offen: &lt;15J.; off.</t>
  </si>
  <si>
    <t>Hu: 203; Ra: 155; Fe:265; 9-10J.</t>
  </si>
  <si>
    <t>plus ein Mittelhandknochen (II.) eines Erwachsenen</t>
  </si>
  <si>
    <t>Ohrringpaar</t>
  </si>
  <si>
    <t>fm</t>
  </si>
  <si>
    <t>Knochen schwer: nicht osteoporotisch; degen. Va.: gr. Gelenke nur Femur; mit Bruzek von männl.? auf männl.</t>
  </si>
  <si>
    <t>nur wenige sehr dünne Schädelteile vh., deshalb Infans I</t>
  </si>
  <si>
    <t>1435+1527</t>
  </si>
  <si>
    <t>1+2</t>
  </si>
  <si>
    <t>w./w.</t>
  </si>
  <si>
    <t>1 P im Uk vh.: Schmelz sehr stark schräg nach buccal abradiert: Arbeitsspuren?</t>
  </si>
  <si>
    <t>Schädeldach dick: erw.; path.? ; 470/1 und 470/2 sind 1 Individuum; viele Grünverfärbungen an linker oberer Extr.</t>
  </si>
  <si>
    <t>Sonderbestattung, Spinnwirtel, 2 Armreife: Geschlecht überprüf.</t>
  </si>
  <si>
    <t>Knochen dick: erw., Knochen schwer: nicht osteoporotisch</t>
  </si>
  <si>
    <t>Eisenschnalle</t>
  </si>
  <si>
    <t>Kind, Skelett vollst. Vergangen, Grabschacht</t>
  </si>
  <si>
    <t>off.- aV.</t>
  </si>
  <si>
    <t>oblit., Beckenkamm zu?</t>
  </si>
  <si>
    <t>leichte Grünverfärbung an re. Proc. mast.</t>
  </si>
  <si>
    <t>Ohrringpaar, Spinnwirtel, Hühnerknochen</t>
  </si>
  <si>
    <t>&gt; 3 (arthrot. veränd.)</t>
  </si>
  <si>
    <t>Knochen schwer: nicht osteoporotisch;Grünverfärbungen am Schädel</t>
  </si>
  <si>
    <t>Ohrringpaar, Spinnwirtel, Halkette</t>
  </si>
  <si>
    <t>Dauer I2 Wurzel fast ausmin., Dauer C+P Wurzel ~halb fertig: 8-9J.</t>
  </si>
  <si>
    <t>leerer Grabschacht eines Erw.</t>
  </si>
  <si>
    <t>M1 Dauermolar auf Kauebene, leichte Schlifffacetten, Dauer M2 auf Kauebene, Ok am Durchbrechen, P2 Ok/Uk am Durchbrechen, keine Milchzähne mehr vh., Pm, M1, M2 Wurzeln nicht ausmin.: 10-12J.</t>
  </si>
  <si>
    <t>wahrsch. off.</t>
  </si>
  <si>
    <t>Ohrring, Spinnwirtel</t>
  </si>
  <si>
    <t>Dauermolar 1 Uk auf Kauebene ohne Schlifffacetten, Milchmolaren noch vh., Ok Wurzeln zu 2/3 ausmin., Milchzahn Ok noch vh., Pm, C im Ok mit schmaler Wurzel: 6-7J.</t>
  </si>
  <si>
    <t>off., Wirbelkörper- nd Bögen verwachsen (mit 3-7J.): &gt; 7J.</t>
  </si>
  <si>
    <t>Hu: 185 (gesch.): ca. 8J.</t>
  </si>
  <si>
    <t>Ohrringe, Spinnwirtel, Hühnerknochen</t>
  </si>
  <si>
    <t>Skelett fehlt!</t>
  </si>
  <si>
    <t>9-10J.</t>
  </si>
  <si>
    <t>M1 Uk+Ok Wurzel ausmin, noch keine Schlifffacetten sichtbar, Wurzeln Is Ok+Uk ferrig ausmin., Cs Wurzeln zu 2/3 ausmin., Milchmolaren noch vh., Wurzeln noch nicht rückgebildet: 9-10J.</t>
  </si>
  <si>
    <t>Wirbelkörper- u. Bögen verwachsen: &gt; 7J., sonst vorhandene Epiohysen offen</t>
  </si>
  <si>
    <t>Infans Ia</t>
  </si>
  <si>
    <t>9 Mon.-1J.</t>
  </si>
  <si>
    <t>1 Milchzahn mit dünnem Wurzelansatz vh.: 9 Mon.-1 Jahr</t>
  </si>
  <si>
    <t>wahrsch. offen, Anulus tympanicus offen</t>
  </si>
  <si>
    <t>Schädelknochen dünn, kein Pk vorhanden</t>
  </si>
  <si>
    <t>ca. 1,5J.</t>
  </si>
  <si>
    <t>Fe: 140 (stark geschätzt): ca. 18 Mon.</t>
  </si>
  <si>
    <t>25-35J. (iV. Zv. Ok li.)</t>
  </si>
  <si>
    <t>35-44J.</t>
  </si>
  <si>
    <t>Knochen schwer: nicht osteoporotisch; Grünverfärbungen an Schädel und Mandibel</t>
  </si>
  <si>
    <t>juv.-matur</t>
  </si>
  <si>
    <t>14-60J.</t>
  </si>
  <si>
    <t>Knochen dünn: juv.-erw.? Zu dick für Infans; Knochen schwer (Fem. Ohne Erde): nicht osteoporotisch</t>
  </si>
  <si>
    <t>oblit., Beckenkamm zu: &gt; 25J.</t>
  </si>
  <si>
    <t>Beckenkamm gerade verw., oblit.: zB. Femur prox., dist.: &gt; 20J.</t>
  </si>
  <si>
    <t>Infans II-juv.</t>
  </si>
  <si>
    <t>13-15J.</t>
  </si>
  <si>
    <t>M2 Uk auf Kauebene, aber Wurzel noch nicht ausmin., auch Ok; P2 Wurzel auch noch nicht ausmin., keine M3: 13-14J.</t>
  </si>
  <si>
    <t>Radius prox. off.: &lt; 14J. (obl. M 14-18J.), Femur dist., Tibia prox off.: &lt; 15J. (obl. 15-20J.), Mittelhand Daumen Grundgelenk off.: &lt; 16J. (obl. 16-20J.), Beckenzentr. Off. &lt; 15J. (obl. 15-20J.): &lt; 14J.</t>
  </si>
  <si>
    <t>Ra: 218: &gt; 15J.</t>
  </si>
  <si>
    <t>Pfeilspitzen, Hühnerknochen</t>
  </si>
  <si>
    <t>Tk+ verzierte Tk</t>
  </si>
  <si>
    <t>10.: 50-xJ.</t>
  </si>
  <si>
    <t>Knochen schwer: nicht osteoporotisch;</t>
  </si>
  <si>
    <t>14-18J.</t>
  </si>
  <si>
    <t>M2 Uk auf Kauebene, leicht angeschliffen: &gt; 14J.</t>
  </si>
  <si>
    <t>Tibia distal Epiphysenfuge offen, auch Calcaneus: oblit. Zw. 15-20J.</t>
  </si>
  <si>
    <t>&gt; 3 (arthrot.): &gt; 30J.</t>
  </si>
  <si>
    <t>Zähne sehr stark abgekaut, Zahnhalskaries, Wurzelgranulome; Knochen schwer: nicht osteoporotisch (trotz hohen Nahtalters); leichte Grünverfärbung an re. Ulna</t>
  </si>
  <si>
    <t>Streitaxt, Pfeilspitzen</t>
  </si>
  <si>
    <t>10: 50-xJ.</t>
  </si>
  <si>
    <t>Knochen schwer: nicht osteoporotisch, Rostfleck an re. Tibia</t>
  </si>
  <si>
    <t>Knochen leicht: osteoporot., leichte Grünverf. an Proc. mast. und Mandibel</t>
  </si>
  <si>
    <t>Grabschacht eines Kindes, Skelett vollst. Vergangen</t>
  </si>
  <si>
    <t>30-40J. (Frontzähne stark angeschliffen)</t>
  </si>
  <si>
    <t>oblit. (S1-S2 zu: &gt; 30J.)</t>
  </si>
  <si>
    <t>Knochen schwer: nicht osteoporotisch, Grünverfärbungen an Schädel u. Wk</t>
  </si>
  <si>
    <t>15-17J.</t>
  </si>
  <si>
    <t>Dauer M2 Wurzel ausmin., M3 Wurzel zur Hälfte vh.: ca. 15J.</t>
  </si>
  <si>
    <t>offen: Becken zentr.(obl. 15-18J.), Femur dist. (oblit. 25-30J.), Tibia dist. (obl. 15-19J.)</t>
  </si>
  <si>
    <t>Knochen zart</t>
  </si>
  <si>
    <t>Dauer M1 Uk fast fertig ausmin., auch Ok, noch keine Schliffspuren, Milchmolaren zt. Noch mit vollst. Wurzel, Wurzel Dauercanini etwa zur Hälfte ausmin., Incisivi zu 2/3 ausmin., Dauer M2 mit schmaler Wurzel: 7-8J.</t>
  </si>
  <si>
    <t>Ti: 223 (gesch.): ca. 10J.?</t>
  </si>
  <si>
    <t>aV.: &gt; 30J.</t>
  </si>
  <si>
    <t>14-15J.</t>
  </si>
  <si>
    <t>offen: Femur prox. (obl. M 15-21J.), Rad/Ul. Prox. (14-18J.), Rad/Ul. Dist (obl. M. 16-20J.): &lt; 15J.</t>
  </si>
  <si>
    <t>Ul: 207: ca. 15J.</t>
  </si>
  <si>
    <t>keine Schädelteile u. Zähne vh.</t>
  </si>
  <si>
    <t>imi</t>
  </si>
  <si>
    <t>oblit.: S1-S2 aV: ~30J.</t>
  </si>
  <si>
    <t>Sporn, Gürtelgarnitur</t>
  </si>
  <si>
    <t>ifm</t>
  </si>
  <si>
    <t>Beckenkamm offen. Obl. M. 21-24J., Radius prox oblit.: &gt; 18J., Fibula prox oblit: &gt; 19J.</t>
  </si>
  <si>
    <t>ein schlecht verbranntes Knochenstück (wahrsch. Mittelfuß) Homo dabei</t>
  </si>
  <si>
    <t>Schädelknochen dick</t>
  </si>
  <si>
    <t>Ra/Ul. Dist oblit.: &gt; 21J., Beckenkamm off.?, Sphenobasilarfuge oblit.</t>
  </si>
  <si>
    <t>Knochen schwer: nicht osteoporotisch, keine Schädelteile vh.</t>
  </si>
  <si>
    <t>m i</t>
  </si>
  <si>
    <t>oblit., S1-S2 offen</t>
  </si>
  <si>
    <t>II.; 21-25J.</t>
  </si>
  <si>
    <t>plus mehrere lose Zähne</t>
  </si>
  <si>
    <t>Knochen sehr leicht: osteoporotisch? Plus viele lose Zähne</t>
  </si>
  <si>
    <t>Schädeldach sehr dünn, Knochen dick: erw., Knochen schwer: nicht osteoporotisch</t>
  </si>
  <si>
    <t>oblit.; Beckenkamm off.?</t>
  </si>
  <si>
    <t>einzelne lose Zähne</t>
  </si>
  <si>
    <t>532/I</t>
  </si>
  <si>
    <t>Milch M1 noch im Kiefer, Anlage M1 u. Dauer is Uk etwa halb vh.: 9 Mon. -IJ.</t>
  </si>
  <si>
    <t>offen; Meatus ac. Ext. Beginnt sich zu verengen: ca. 1 J. (aus Scheuer/Black 2000, S. 80); Sut. Metopica offen: &lt; 2J.</t>
  </si>
  <si>
    <t>Hu: 82, Fe: 105 (stark gesch.), Ti: 85: ca. 6 Mon.</t>
  </si>
  <si>
    <t>Perlenkette, Ohrringe, Rasseln</t>
  </si>
  <si>
    <t>532/II</t>
  </si>
  <si>
    <t>Milch- und Dauerzähne vh., Daueranlagen M Krone rel. Fertig, Is etwa 1/3-2/3 ausgebildet, ebenso Eckzähne: 2-3J.</t>
  </si>
  <si>
    <t>viele lose Milch- u. Dauerzähne vh.</t>
  </si>
  <si>
    <t>Beckenkamm aV.: 21-24J., sonst alles oblit.</t>
  </si>
  <si>
    <t>M2 Uk auf Kauebene, Wurzel fast vollst. Ausmin., Ok fertig ausmin.(nicht angeschliffen): 13-14J.</t>
  </si>
  <si>
    <t>offen: Hum. Prox (obl. M. 18-21J.), Tibia prox. (obl. M. 15-19J.), Rad/Ul dist (16-19J.) oblit.: Hum dist. (14-17J.), Femur prox. (15-19J.)</t>
  </si>
  <si>
    <t>Ok P2 links noch im Kiefer: retardiert?</t>
  </si>
  <si>
    <t>Perlenkette, Armreif, Nadelbüchse, Ohrringe</t>
  </si>
  <si>
    <t>537LB</t>
  </si>
  <si>
    <t>oblit.? Ra dist. Oblit: &gt; 20J.</t>
  </si>
  <si>
    <t>einzelne lose Zähne vh.</t>
  </si>
  <si>
    <t xml:space="preserve">oblit. </t>
  </si>
  <si>
    <t>Uk Ms iv. Zv., Knochen leicht: osteoporotisch?</t>
  </si>
  <si>
    <t>Topf, Grabschacht für Skelett eines Kindes, vollst. vergangen</t>
  </si>
  <si>
    <t>Größenvergleich Tibia m. Tibia von 455/2: gleiche Größe: 455/2 ist ca. 3 J.</t>
  </si>
  <si>
    <t>Fe: ca. 240 (grob gesch.): ca. 7J.</t>
  </si>
  <si>
    <t>keine Schädelteile, keine Zähne vh.; Größenvergleich der Knochen mit B 301/G 511: Clavicula, Femur u. Tibia haben gleiche Größe: 511 ist 7-8J.</t>
  </si>
  <si>
    <t xml:space="preserve">ii </t>
  </si>
  <si>
    <t>Uk Ms iv. Zv., restl. Zähne stark abgekaut, Knochen schwer: nicht osteoporotisch</t>
  </si>
  <si>
    <t>M1 Ok Wurzel ausmin., noch nicht angeschliffen; noch Milch M1 vh., Wurzel von Dauer C zu 2/3 ausmin.: 10-12J.</t>
  </si>
  <si>
    <t>Hu: 200: ca. 10J.</t>
  </si>
  <si>
    <t>Vgl. Knochendicke mit B301/G 556 (7-8J.): etwas kräftiger</t>
  </si>
  <si>
    <t>Lanze</t>
  </si>
  <si>
    <t>Schädelteile dick: erw.; kein Pk vh.</t>
  </si>
  <si>
    <t>14-16J.</t>
  </si>
  <si>
    <t>M2 Uk auf Kauebene, nicht angeschliffen; M3 Uk am Durchbrechen: 14-15J.</t>
  </si>
  <si>
    <t>Beckenzentr. Offen; Ulna prox. Zu (14-18J.), Mittelhand dist. Offen (16-20)</t>
  </si>
  <si>
    <t>Ra: 180 (gesch.): ca. 14J.</t>
  </si>
  <si>
    <t>Sporn, Pferd dabei</t>
  </si>
  <si>
    <t>Karies</t>
  </si>
  <si>
    <t>Dauermolaren mit schmalem Wurzelstück, Dauer Is, Cs nur Krone; Milchzähne noch mit vollst. Wurzel: 3-4J.</t>
  </si>
  <si>
    <t>viele lose Zähne vh.</t>
  </si>
  <si>
    <t>1-1 1/2J.</t>
  </si>
  <si>
    <t>Hu: 110 (gesch.): ca. 18 Mon.</t>
  </si>
  <si>
    <t>Größenvergleich d. Langknochen mit 532/1(ca. 1J.): ca. gleich groß: 1-1 1/2J.</t>
  </si>
  <si>
    <t>15-25J.</t>
  </si>
  <si>
    <t>Schädelteile sehr dünn: juv.? 2 Indiv.? Schädelteile mit weniger offenen Nähten u. dicker dabei</t>
  </si>
  <si>
    <t>569/I</t>
  </si>
  <si>
    <t>oblit.; Beckenkamm gerade verwachsen: 25-30J.? Kreuzbein S1-S2 aV.: ~30J.</t>
  </si>
  <si>
    <t>569/1+2 waren vermischt: nach Robustizität gut trennbar; keine Schädelteile vh.</t>
  </si>
  <si>
    <t>569/II</t>
  </si>
  <si>
    <t>18-24J.</t>
  </si>
  <si>
    <t>I-III.: 18-24J.(nur kl. Stück)</t>
  </si>
  <si>
    <t>Beckenkamm offen: &lt; 25J. (Humerus prox. Gerade oblit.: m. 18-22J.)</t>
  </si>
  <si>
    <t>Humerus dist. Zu: &gt; 18J.</t>
  </si>
  <si>
    <t>keine Schädelteile, keine Zähne vh., Knochen schwer: nicht osteoporotisch; erw.</t>
  </si>
  <si>
    <t>Skelett fehlt</t>
  </si>
  <si>
    <t>574/I</t>
  </si>
  <si>
    <t>Uk Ms iv.Zv.; Knochen nicht sehr schwer: osteoporotisch? 2 Schädel dabei- aufgrund des Erhaltungszustandes getrennt</t>
  </si>
  <si>
    <t>574/II</t>
  </si>
  <si>
    <t>bei 574/1, keine Zähne, kein Pk; 2. Schädel bei 574, getrennt nach Erhaltungszustand</t>
  </si>
  <si>
    <t>oblit., S1-S2 zu</t>
  </si>
  <si>
    <t>Uk starker iV. Zv.; Knochen schwer: nicht osteoporotisch</t>
  </si>
  <si>
    <t>zu; Beckenkamm wahrsch. offen</t>
  </si>
  <si>
    <t>S1-S2 zu: &gt; 30J.; oblit.</t>
  </si>
  <si>
    <t>Perlenkette, Ohrringpaar</t>
  </si>
  <si>
    <t>GZ fehlt</t>
  </si>
  <si>
    <t>&gt; 45J. (wg. Iv.Zv.)</t>
  </si>
  <si>
    <t>12-13J.</t>
  </si>
  <si>
    <t>Dauer M1 Uk ausmin., M2 Wurzel zu 2/3 fertig, noch nicht auf Kauebene, Ps Wurzel zu mehr als d. Hälfte ausmin., keine Milchzähne mehr: 11-12J.</t>
  </si>
  <si>
    <t>offen; Hum. Dist. (14-18J.): &lt; 14J.</t>
  </si>
  <si>
    <t>Hu: 222, Ul: 193, Ti: 247: ca. 12-13J.</t>
  </si>
  <si>
    <t>597/I</t>
  </si>
  <si>
    <t>20-24J.</t>
  </si>
  <si>
    <t>II.: 20-21J.</t>
  </si>
  <si>
    <t>Beckenkamm am verwachsen: &lt; 25J., Humerus prox. Gerade verw. (18-22 bei F.), Tibia prox. Oblit. (15-19J.), Ra/Ul dist. Oblit., Mittelhand oblit. (16-20J): &gt; 20J.</t>
  </si>
  <si>
    <t>I. (-II): 18-20J.</t>
  </si>
  <si>
    <t>M3 Uk fast auf Kauebene</t>
  </si>
  <si>
    <t>597/II</t>
  </si>
  <si>
    <t>Fetus</t>
  </si>
  <si>
    <t>&lt; X. LM.</t>
  </si>
  <si>
    <t>vgl. m. Schädelknochen von Inv. A. 21488 (Neonatus): Schädelknochen von 597/2 noch dünner: Fetus; kein Pk vh.</t>
  </si>
  <si>
    <t>19-25J.</t>
  </si>
  <si>
    <t>oblit.: Beckenkamm offen: &lt; 25J., Femur dist. Offen (15-19J.), Tibia dist zu (15-18J.): &lt; 18J., Wirbelkörperepiphysen aV.: &lt; 25J.</t>
  </si>
  <si>
    <t>1 1/2-2J.</t>
  </si>
  <si>
    <t>2 Milchzahnanlagen mit 1/2 bzw. 3/4 Wurzel (schon abgekaut): 1 1/2-2J.</t>
  </si>
  <si>
    <t>Anulus tympanicus: Meatus bereits stark verengt (oder gebrochen?): &gt; 1J. (m. 2,5J. Verw., Scheuer u. Black S.80)</t>
  </si>
  <si>
    <t>Hu: 100 (gesch.): 12-18 Mon.</t>
  </si>
  <si>
    <t>vgl. m. B 301 G 567 (1-1 1/2): 599 wenig größer (Knochenumfang betreffend), 2 lose Zähne vh.</t>
  </si>
  <si>
    <t>600/I</t>
  </si>
  <si>
    <t>fmi</t>
  </si>
  <si>
    <t>oblit., M3 Wurzel ausmin.</t>
  </si>
  <si>
    <t>600/II</t>
  </si>
  <si>
    <r>
      <t>3</t>
    </r>
    <r>
      <rPr>
        <sz val="8"/>
        <rFont val="Arial"/>
        <family val="2"/>
      </rPr>
      <t>-4J.</t>
    </r>
  </si>
  <si>
    <t>Zahnanlagen Dauerzähne (Molaren)+ Mzanlagen ohne Wurzel vh.: 3-4J.</t>
  </si>
  <si>
    <r>
      <t xml:space="preserve">Ra: 103, Fe: 180 (gesch.): </t>
    </r>
    <r>
      <rPr>
        <u/>
        <sz val="8"/>
        <rFont val="Arial"/>
        <family val="2"/>
      </rPr>
      <t>3</t>
    </r>
    <r>
      <rPr>
        <sz val="8"/>
        <rFont val="Arial"/>
        <family val="2"/>
      </rPr>
      <t>-4J.</t>
    </r>
  </si>
  <si>
    <t>601/I</t>
  </si>
  <si>
    <t>9-11J.</t>
  </si>
  <si>
    <t>offen; Femur Prox. Off. (15-21J.): &lt; 15J., Tibia dist. Off. (15-19J.): &lt; 15J.</t>
  </si>
  <si>
    <t>Ra: 160, Fe: 277(gesch.), Ti: 220 (gesch.): ca. 8-11J.</t>
  </si>
  <si>
    <t>keine Schädelteile, keine Zähne vh.; Knochen von einem 2. Kind dabei</t>
  </si>
  <si>
    <t>601/II</t>
  </si>
  <si>
    <t>~6 Mon.</t>
  </si>
  <si>
    <t>Hu: 80, Fe: 100 (gesch.): ca. 6 Mon.</t>
  </si>
  <si>
    <t>Vgl. der Knochendicke mit B 301 G 532/1 (9 Mon.-1J.): 601/2 etwas zarter; keine Schädelteile, keine Zähne vh., aus 601/1 aussortiert</t>
  </si>
  <si>
    <t>Tibia dist. Oblit.: &gt; 18J., Femur prox. Oblit.: &gt; 15-19J.oblit. (Rand noch sichtbar)</t>
  </si>
  <si>
    <t>Frontzähne etwas stärker abgekaut</t>
  </si>
  <si>
    <t>8-9.: 39-50J.</t>
  </si>
  <si>
    <t>oblit. (S1-S2 zu)</t>
  </si>
  <si>
    <t>Zahnabr.: P Ok bis zur Wurzel abgeschliffen; F. acet. path.;</t>
  </si>
  <si>
    <t>Spinnwirtel, Ohrring</t>
  </si>
  <si>
    <t>oblit.: Beckenkamm zu: &gt; 25J.</t>
  </si>
  <si>
    <t>1 loser Zahn vh.</t>
  </si>
  <si>
    <t>Gürelgarnitur</t>
  </si>
  <si>
    <t>Schädeldach dick, einige lose Zähne vh.</t>
  </si>
  <si>
    <t>Schädelknochen eines Kindes: fehlt (mögl. Vergangen)</t>
  </si>
  <si>
    <t>608/I</t>
  </si>
  <si>
    <t>Knochen schwer: nicht osteoporotisch, viele lose Zähne vh.</t>
  </si>
  <si>
    <t>Dreifachbestattung</t>
  </si>
  <si>
    <t>608/II</t>
  </si>
  <si>
    <t>1783/1784</t>
  </si>
  <si>
    <t>15-16J.</t>
  </si>
  <si>
    <t>Prömolar Uk Wurzel fast fertig ausmin., M2 Uk nicht ausmin. (?), aber mit Schlifffacette: auf Kauebene; M3 als Anlag e ohne Wurzel vh., Prämolar Ok ausmin.: ca. 15J.</t>
  </si>
  <si>
    <t>Ulna prox. gerade verwachsen (oblit. M. 14-18J.), Ra, ul. Dist. Off. (oblit. M. 16-20J.), Fe dist., Ti. Prox off. (obl. M. 15-20J.), ti. Dist. Off. (oblit. M. 15-19J.), Beckenzentrum aV.(15-18J.), Mittelhand I Basis offen (obl. M. 16-20J.)</t>
  </si>
  <si>
    <t>Ra: 225; Ti: 342: Ra &gt; 15J., Ti &gt; 15J.</t>
  </si>
  <si>
    <t>bei 608/1</t>
  </si>
  <si>
    <t>608/III</t>
  </si>
  <si>
    <t xml:space="preserve"> I1 Ok, C Ok mit vollständiger Wurzel,  Milchzähne noch mit vollst. Wurzel vh., Dauer M1 mit schmaler Wurzel als Anlage vh., Kronen von Cs u. Ps  als Anlagen vh.: 3-4J.</t>
  </si>
  <si>
    <t>Ra: 110 (gesch.), Fe: 175 (gesch.): ca. 3-4J.</t>
  </si>
  <si>
    <t>Milcheckzahn noch m. vollst. Wurzel vh., Dauer I1 Wurzel zu 2/3 ausmin.: 7-8J.</t>
  </si>
  <si>
    <t>Größenvergleich Humerus m. B 301 G 556 (7-8J.): gleiche Größe/Kn. Dicke</t>
  </si>
  <si>
    <t>2 lose Zähne vh.</t>
  </si>
  <si>
    <t>Milchzähne zt. Noch mit ganzer Wurzel, Dauer M1 Uk/Ok etwa 1/2 wurzel ausmin., M2 noch keine Wurzel, Is Ok mit 1/3 Wurzel: 4-5J.</t>
  </si>
  <si>
    <t>av.-zu</t>
  </si>
  <si>
    <t>&gt;3:&gt;30J.</t>
  </si>
  <si>
    <t>M2 Dauermolar fast auf Kauebene, Wurzel fast vollst. Ausmin., noch keine Abschliffspuren, M3 noch im Kiefer mit 1/3 Wurzel: 13-14J.</t>
  </si>
  <si>
    <t>Ti: 282:~14J.</t>
  </si>
  <si>
    <t>18 Mon.-2J.</t>
  </si>
  <si>
    <t>Dauerzahnanlagen noch ohne Wurzel, Milch Is noch mit vollst. Wurzel: 2-3J., Milchmolaren+Eckzähne noch nicht ausmin.: ~2J.</t>
  </si>
  <si>
    <t>Off.; Größen/Dickenvergleich m. B 301 G 610 (4-5J.): Femur bei 613 etw. kleiner</t>
  </si>
  <si>
    <t>viele lose Zähne</t>
  </si>
  <si>
    <t>Frontzähne sehr stark abgekaut, einige lose Zähne</t>
  </si>
  <si>
    <t>Ohrringpaar, Spinnwirtel</t>
  </si>
  <si>
    <t>6.: 35-39J.</t>
  </si>
  <si>
    <t>oblit.; S1-S2 aV.</t>
  </si>
  <si>
    <t>Frontzähne stark abgekaut</t>
  </si>
  <si>
    <t>Mittelhand oblit.: &gt; 20J.</t>
  </si>
  <si>
    <t>Frontzähne rel. Stark abgekaut, viele lose Zähne vh.</t>
  </si>
  <si>
    <t>Dauer M2 Uk auf Kauebene, Wurzel zu 2/3 fertig, Is ausmineralisiert, P2 Uk Wurzelspitze fehlt noch: 13-14J.</t>
  </si>
  <si>
    <t xml:space="preserve">offen </t>
  </si>
  <si>
    <t>Fe: 318: 13J.</t>
  </si>
  <si>
    <t xml:space="preserve">einige lose Zähne  </t>
  </si>
  <si>
    <t>einige lose Zähne vh., sehr viele kleine Langknochenbruchstücke vh., stark erodiert</t>
  </si>
  <si>
    <t>Gürtelbeschläge</t>
  </si>
  <si>
    <t>Milchmolar 1 Uk noch im Kiefer, aber schon Prämolar mit fast ausmin. Wurzel; Is ausmin., M1 Dauermolar Wurzel zu 4/5 ausmin., M2 1/2: 11-12J.</t>
  </si>
  <si>
    <t>Vgl. d. Knochendicke des Humerus mit B 301 G596 (12-13J.): gleich groß; einige lose zähne vh.</t>
  </si>
  <si>
    <t>Feuerstein, Aale</t>
  </si>
  <si>
    <t>mfm</t>
  </si>
  <si>
    <t>Knochen schwer: nicht osteoporotisch, Hohes Alter wegen starker degen. Veränderungen</t>
  </si>
  <si>
    <t>Spinnwirtel, Ohrring, Perlenkette</t>
  </si>
  <si>
    <t>einzelne, lose Zähne vh.</t>
  </si>
  <si>
    <t>M2 auf Kauebene, Wurzel ausmin., M3 am Durchbrechen: ~ 14J.</t>
  </si>
  <si>
    <t>Femur/Tibia prox./dist.offen: 15-21J.obl., Humerus prox. Offen: 18-22J. Obl., Beckenzentr. Offen: 15-18J. Obl.. 15-18J.</t>
  </si>
  <si>
    <t>Fe: 405, Ti: 344: Fe~ 15J., Ti&gt; 15J.</t>
  </si>
  <si>
    <t>Säbel, Gürtelgarnitur</t>
  </si>
  <si>
    <t>if</t>
  </si>
  <si>
    <t>P1 re. Bis auf Wurzel weg</t>
  </si>
  <si>
    <t>4 Pfeilspitzen</t>
  </si>
  <si>
    <t>Ohrringpaar, Perlenkette</t>
  </si>
  <si>
    <t>Kind, Skelett vollst. Vergangen, 2 Töpfe</t>
  </si>
  <si>
    <t>Dauermolaren Ok+Uk mit Abkauungsspuren, Milchmolar noch vh., M2 Uk als Analge mit schmaler Wurzel, Ps Ok+Uk mit 1/4 Wurzel: 7-8J.</t>
  </si>
  <si>
    <t>Fe: 260 (gesch.): 8-9J.</t>
  </si>
  <si>
    <t>19-21J.</t>
  </si>
  <si>
    <t>I-II.: 18-21J.</t>
  </si>
  <si>
    <t>Beckenkamm off.: &lt;25J., Femur prox. (15-19J.); gerade oblit: Radius dist. (16-19J.), Sphenobasilarfuge aV. ~ 20J., Mittelhand dist. (16-20J.), Beckenzentr. Zu: &gt; 18J.</t>
  </si>
  <si>
    <t>Spinnwirtel, Ohrringpaar</t>
  </si>
  <si>
    <t>M1 Dauermolar auf Kauebene, m2 am Druchbrechen/gerade durchgebrochen, Wurzeln von Is ausmin., Canini 2/3 fertige Wurzeln u. am Durchbrechen, P1 Wurzel 1/2-1/3 ausmin.: 9-10J.; (aber: 4 Milchmolaren noch mit vollst. Wurzel im Kiefer: persist.?)</t>
  </si>
  <si>
    <t>Hu: 195 (gesch.), Ra: 150 (gesch.): Hu ca. 9J., Ra ca. 9J.</t>
  </si>
  <si>
    <t>Winkel Mandibula -2 dch. Vollst. iV. Zv., Kn. Leicht: osteoporotisch? Morgagni-Syndrom; Schädel path.?-sehr verdickt!</t>
  </si>
  <si>
    <t>Frontzähne sehr stark abgekaut, viele lose Zähne</t>
  </si>
  <si>
    <t>635/I</t>
  </si>
  <si>
    <t>Dauer I1 Ok ohne Wurzel noch im Ok, Dauer M1 Ok, Uk am Durchbrechen mit 17§ Wurzel, Milchmolaren noch fest im Kiefer: 4-5J.</t>
  </si>
  <si>
    <t>Ra: 115 (gesch.): ca. 5J.</t>
  </si>
  <si>
    <t>einige lose Zähne</t>
  </si>
  <si>
    <t>635/II</t>
  </si>
  <si>
    <t>M1 (Dauer) auf Kauebene, Wurzel fast fertig asumin., Dauer M2 mit 1/3 Wurzel, Milchmolaren noch vh., Wurzel vollst., Caninus Uk Wurzel 1/2-1/3 ausmin.: 8-9J.</t>
  </si>
  <si>
    <t>Hu: 185: ca. 8J.</t>
  </si>
  <si>
    <t>635/III</t>
  </si>
  <si>
    <t>Hu: 150 (gesch.), Ra: 126 (gesch.): ca. 5-6J.</t>
  </si>
  <si>
    <t>aus 635/1 aussortiert, keine Schädelteile u. Zähne vh.</t>
  </si>
  <si>
    <t>Zähne kaum angeschliffen: Wurzel von M1 Uk+Ok war wahrscheinlich ausmin., M2 nicht feststellbar, aber angeschliffen, deshalb auf Kauebene: &gt; 14J.</t>
  </si>
  <si>
    <t>Knochen sehr stark erodiert, auch Zahnwurzeln</t>
  </si>
  <si>
    <t>M1 Dauermolar auf Kauebene, M2 Dauermolar am Durchbrechen mit schmaler Wurzel, Milchmolaren noch im Kiefer, I1 Ok Wurzel fast fetig ausmin., C mit 1/3 Wurzel: 8-9J.</t>
  </si>
  <si>
    <t>Hu: 180 (gesch.), Fe: 260 (gesch.): ca. 8-9J.</t>
  </si>
  <si>
    <t>M1 Dauermolar fast auf Kauebene, Wurzel zu 2/3 ausmin., Dauer Is Uk mit schmaler Wurzel (Ok gebr.), Caninus u. Ps Ok noch ohne Wurzel: 5-6J.</t>
  </si>
  <si>
    <t>Pfeilspitze, Feuerschläger</t>
  </si>
  <si>
    <t xml:space="preserve">aV. </t>
  </si>
  <si>
    <t>Knochen schwer: nicht osteoporot., viele lose Zähne</t>
  </si>
  <si>
    <t>Pfeilspitze, Feuersteine</t>
  </si>
  <si>
    <t>stark abgem.</t>
  </si>
  <si>
    <t>oblit., Beckenkamm gerade verw.?</t>
  </si>
  <si>
    <t>II-III.: 25-30J.</t>
  </si>
  <si>
    <t>Perlenkette, Spinnwirtel, Ohrringpaar</t>
  </si>
  <si>
    <t>imf</t>
  </si>
  <si>
    <t>Zopfspangen, Pfeilspitzen, Bogenversteifungen</t>
  </si>
  <si>
    <t>M3 noch nicht ausmin.</t>
  </si>
  <si>
    <t>oblit.; Beckenkamm offen?</t>
  </si>
  <si>
    <t>II.: 21.25J.</t>
  </si>
  <si>
    <t>Pelenkette</t>
  </si>
  <si>
    <t>645/I</t>
  </si>
  <si>
    <t>645/II</t>
  </si>
  <si>
    <t>M1 Dauermolar am Durchbrechen mit 1/3 Wurzel, Is mit schmaler Wurzel, noch viele Milchzähne mit vollst. Wurzel vh: 4-5J.</t>
  </si>
  <si>
    <t>Ra: 110, Fe: 187: ca. 4-5J.</t>
  </si>
  <si>
    <t>Wurzeln bis auf M2 u. P2 Uk alle ausmin., im Uk noch zwei Milchzähne vh.: bleibende?, Ps fast vollst. Ausmin., M2 bereits angschliffen: 12-13J.</t>
  </si>
  <si>
    <t>Fe: 305: ca. 12J.</t>
  </si>
  <si>
    <t>M2 Dauermolar Wurzel zu 3/4 fertig ausmin., Is Uk wurzel fertig; fast alle Wurzeln pm gebrochen, C Wurzelspitze fehlt noch: 11-12J.</t>
  </si>
  <si>
    <t>Knochen schwer: nicht osteoporotisch, +einzelne lose Zähne</t>
  </si>
  <si>
    <t>Perlenkette, Ohrringpaar, Spinnwirtel</t>
  </si>
  <si>
    <t>M1 Dauermolar fast auf Kauebene, Wurzel zu 2/3 ausmin., M2 Dauermolar als Anlage mit schmaler Wurzel, Milchmolaren mit vollst. Wurzel vh., I2 Uk mit 2/3 Wurzel: 6-7J.</t>
  </si>
  <si>
    <t>Ra: 115 (gesch.), Fe: 190 (gesch.): mind. 5J.</t>
  </si>
  <si>
    <t>M1 Dauermolar Wurzel fast ausmin., Milchzähne noch mit vollst. Wurzel vh. (M), Dauer Is u. Ps mit 1/2-3/4 Wurzel bzw. schmalem Stück Wurzel vh.: 7-8J.</t>
  </si>
  <si>
    <t>Fe: 250: ca. 8J.</t>
  </si>
  <si>
    <r>
      <t>2</t>
    </r>
    <r>
      <rPr>
        <sz val="8"/>
        <rFont val="Arial"/>
        <family val="2"/>
      </rPr>
      <t>J.+/- 8 Mon.</t>
    </r>
  </si>
  <si>
    <t>Milchzähne tlw. Noch mit unvollst. Wurzel, aber alle auf Kauebene, Milch Ms rel. Weit mineralisiert, M1 Dauermolar Uk noch ohne Wurzel: 1 1/2-2J.</t>
  </si>
  <si>
    <t>Fe: 140 (gesch.), Ti: 120 (gesch.)</t>
  </si>
  <si>
    <t>2-14J.</t>
  </si>
  <si>
    <t>wenige, dünne Schädelteile mit offenen Nähten vh.: vgl. mit B 301 G 651 (5-6J.) u. G635/2 (8-9J.): Infans I-II.</t>
  </si>
  <si>
    <t>Knochen dicker als bei Inf. Ia: Infans Ib-II.</t>
  </si>
  <si>
    <t>S3 off: &lt; 30J.</t>
  </si>
  <si>
    <t xml:space="preserve">Beckenkamm off.: &lt;25J., Femur dist. Gerade oblit.: ~ 20J., Beckenzentr. Zu: &gt; 18J., Sphenobasilarfuge aV.: ~ 20J. </t>
  </si>
  <si>
    <t>Ohrringpaar, Armreifenpaar, Spinnwirtel</t>
  </si>
  <si>
    <t>Pfeilspitzen, Säbel</t>
  </si>
  <si>
    <t>Dauer M1 u. I Wurzeln fast vollst. Ausmin., Ps u. Cs mit 1/2-3/4 Wurzel, ein Milchzahn mit fast vollst. Abgebauter Wurzel: 9-10J.</t>
  </si>
  <si>
    <t>Fe: 250 (gesch.): ca. 8J.</t>
  </si>
  <si>
    <t>Gürtelgarnitur, Axt, Pfeilspitzen</t>
  </si>
  <si>
    <t>Zähne ausmin.</t>
  </si>
  <si>
    <t>Knochen trotz starker Abmürbung sehr massiv, Zähne kaum angeschliffen; wenige kl. Schädelteile vh.</t>
  </si>
  <si>
    <t>Pfeilspitzen, Axt</t>
  </si>
  <si>
    <t>Ps noch kaum angeschliffen, 2 Zähne vh.</t>
  </si>
  <si>
    <t>viele Zähne bis zur Wurzel abgekaut; Knochen leicht: osteoporotisch?</t>
  </si>
  <si>
    <t>Gürtelganitur</t>
  </si>
  <si>
    <t>Beckenkamm zu: &gt; 25J.</t>
  </si>
  <si>
    <t>668/I</t>
  </si>
  <si>
    <t>Humerus prox. aV.? (oblit. 18-22bei F), fibula dist gerade oblit. (15-18J.), Mittelfuß I. prox. Zu: &gt; 20J.</t>
  </si>
  <si>
    <t>plus einzelne lose Zähne</t>
  </si>
  <si>
    <t>Nachbestattung, über 668/2; Perlenkette</t>
  </si>
  <si>
    <t>668/II</t>
  </si>
  <si>
    <t>Frontzähne rel. Stark abgekaut, knochen schwer: nicht osteoporot.</t>
  </si>
  <si>
    <t>unter 668/1; Spinnwirtel</t>
  </si>
  <si>
    <t>&gt; 3: &gt;30J.</t>
  </si>
  <si>
    <t>Ti:1, Ul:1; Knochen sehr robust, Schädelnähte rel verstriche, aber häufig bei der Gruppe so (Schädelnähte zu, aber Indiv. Noch nicht so alt vonden Zähnen); vgl. B301 658 (25-35J.) C zu; Ulnagelenk degen. Verändert</t>
  </si>
  <si>
    <t>Feuersteine</t>
  </si>
  <si>
    <t>16-19J.</t>
  </si>
  <si>
    <t>M3 Wurzel erst zu 2/3 ausmin.</t>
  </si>
  <si>
    <t>Femur dist. Offen (oblit. M 15-19J.), Tibia dist. Zu (15-18J.), Radius/Ulna prox. Zu (oblit. M 14.17J.): 16-19J.</t>
  </si>
  <si>
    <t>Milchzähne noch mit vollst. Wurzel vh., M1 Dauermolar mit ca. 1/3 Wurzel am Durchbrechen, Dauer Is, Canini u. Ps noch ohne Wurzel: 4-5J.</t>
  </si>
  <si>
    <t>viele lose Milch- und Dauerzähne</t>
  </si>
  <si>
    <t>Wurzel P2 u. C fast vollst. Ausmin., M2 wahrsch. nicht auf Kauebene, M3 Krone vh.: 11-12J.</t>
  </si>
  <si>
    <t>viele lose Zähne und viele sehr kleine Knochenbruchstücke</t>
  </si>
  <si>
    <t>27-30J.</t>
  </si>
  <si>
    <t>oblit. (Beckenkamm zu: &gt; 25J.)</t>
  </si>
  <si>
    <t>wg. Karies u. rel stark abgekauten Zähnen höheres Zahnalter; Knochen schwer: nicht osteoporotisch</t>
  </si>
  <si>
    <t>ifi</t>
  </si>
  <si>
    <t>keine Z.</t>
  </si>
  <si>
    <t>Wirbelgelenke schon etw. degenerativ, Spongiosa aber noch sehr dicht: 30-50J.; viele sehr kleine Knochenbruchstücke, Eisennagel dabei</t>
  </si>
  <si>
    <t>Tibia: 1., viele lose Zähne, viele sehr kleine Knochenbruchstücke</t>
  </si>
  <si>
    <t>t, Ra, Ul: -1.; keine Schädelteile, keine Zähne vh.</t>
  </si>
  <si>
    <r>
      <t>2</t>
    </r>
    <r>
      <rPr>
        <sz val="8"/>
        <rFont val="Arial"/>
        <family val="2"/>
      </rPr>
      <t>-3J.</t>
    </r>
  </si>
  <si>
    <t>Milchzähne Ok mit vollst. Wurzel; Anlage M1 Ok+Uk noch ohne Wurzel im Kiefer: 2-3J.</t>
  </si>
  <si>
    <t>Hu: 115: ca. 2J.</t>
  </si>
  <si>
    <t>3 lose Zähne, Schädelknochen sehr dünn und brüchig</t>
  </si>
  <si>
    <t>Glasperlen</t>
  </si>
  <si>
    <t>Knochen sehr stark abgemürbt, trotzdem sehr robust, keine Zähne</t>
  </si>
  <si>
    <t xml:space="preserve"> </t>
  </si>
  <si>
    <t>Knochen schwer: nicht osteoporotisch, viele sehr kleine Knochenteile</t>
  </si>
  <si>
    <t>707/I</t>
  </si>
  <si>
    <t>liegt auf 707/2</t>
  </si>
  <si>
    <t>707/II</t>
  </si>
  <si>
    <t>41.2-51,7J.</t>
  </si>
  <si>
    <t>liegt unter 707/2</t>
  </si>
  <si>
    <t>708/I</t>
  </si>
  <si>
    <t>keine Z. vh.</t>
  </si>
  <si>
    <t>oblit.:erw.</t>
  </si>
  <si>
    <t>an Dens axis schon Oseophytenleiste: Indiv. Nicht mehr ganz jung; aber Knochen schwer: nicht osteoporotisch, Spongiosa auch noch dicht: 30-60J.</t>
  </si>
  <si>
    <t>708/II</t>
  </si>
  <si>
    <t>Ti: 1</t>
  </si>
  <si>
    <t>M1, P2 Ok iv.Zv., P1 kaum angeschliffen, Knochen schwer, nicht osteoporot., bis auf Femurhals/Kopfstauchung wirken die Gelenke nicht übermäßig beansprucht: Indiv. Wahrsch. noch nicht so alt: 20-40J.</t>
  </si>
  <si>
    <t>Fe: 210: ca. 5-6J.</t>
  </si>
  <si>
    <t>Vgl. mit 652 (7-8J.): Knochen etwas dünner, vgl. m. 645/2 (4-5J.): Knochen dicker: 5-6J.</t>
  </si>
  <si>
    <t>Glasperlenkette</t>
  </si>
  <si>
    <t>leerer Grabschacht eines Kindes, Skelett vollst. verg., Topf</t>
  </si>
  <si>
    <t>2288+2320</t>
  </si>
  <si>
    <t>M3 ausmin.</t>
  </si>
  <si>
    <t>Diskrepanz Zah-Nahtalter: Zähne sehr jung! Scherben dabei</t>
  </si>
  <si>
    <t>TK</t>
  </si>
  <si>
    <t>Milchzähne noch mit vollst. Wurzel vh., M1 Dauermolar mit schmaler Wurzel vh., C, I u. P noch ohne Wurzel: 3-4J.</t>
  </si>
  <si>
    <t>keine größeren Pk-Stücke vh.</t>
  </si>
  <si>
    <t>Knochen schwer: nicht osteoporotisch, wieder Diskrepanz Zahn-Nahtalter!</t>
  </si>
  <si>
    <t xml:space="preserve">Säbel, Pferd dabei </t>
  </si>
  <si>
    <t xml:space="preserve">ff </t>
  </si>
  <si>
    <t>Mosaikaugenperlen</t>
  </si>
  <si>
    <t>Hu: 125: ca. 2 1/2 J.</t>
  </si>
  <si>
    <t>(Größen)vergleich Hu/Ul mit B 301 G 703 (2-3J.): Knochen gleich dick: ca. 2-3J.</t>
  </si>
  <si>
    <t>718/I</t>
  </si>
  <si>
    <t>offen; Beckenzentr. Offen (obl. M 15-19J.), Humerus dist. aV. (obl. 14-18J.), Fe/Ti prox u. dist. Off (15-21), Ra/Ul prox u. dist. Off (prox. 14-18J.): 14-18J.</t>
  </si>
  <si>
    <t>Ra: 215, Fe: 390: ca. 15J.</t>
  </si>
  <si>
    <t>1 loser Zahn und viel Knochenklein</t>
  </si>
  <si>
    <t>Doppelbestattung</t>
  </si>
  <si>
    <t>718/II</t>
  </si>
  <si>
    <t>IV.: 25-26J.</t>
  </si>
  <si>
    <t>S1-S2 offen: &lt; 30J., Beckenkamm gerade verwachsen: 25-30J.</t>
  </si>
  <si>
    <t>II.-III.: 25-30J.</t>
  </si>
  <si>
    <t>Dauer M1 Uk mit schmaler Wurzel, Anlage Dauer M2 vh., Milchzähne noch mit vollst. Wurzel: 4-5J.</t>
  </si>
  <si>
    <t>Hu: 140 (gesch.): ca. 4J.</t>
  </si>
  <si>
    <t>viele lose Zähne und viele sehr dünne Schädelteile</t>
  </si>
  <si>
    <t>alle zu</t>
  </si>
  <si>
    <t>(wahrsch.) oblit.</t>
  </si>
  <si>
    <t xml:space="preserve">Diskrepanz Zahn-Nahtalter!, Knochen schwer, nicht osteoporotisch; einiges Knochenklein dabei </t>
  </si>
  <si>
    <t>M1 Uk als Anlage im Kiefer vh., mit schmaler Wurzel auch im Ok, Milchzähne mit vollst. Wurzel vh., Dauer Ps, I2 u. C Ok als Anlagen ohne Wurzel vh., M2 daueranlage im Kiefer sichtbar: 4-5J.</t>
  </si>
  <si>
    <t>Hu: 155 (gesch), Fe: 195 (gesch., Ti: 160 (gesch.): ca. 4-5J.</t>
  </si>
  <si>
    <t>zwei Zähne eines Erw. dabei</t>
  </si>
  <si>
    <t>Glasperlen, Bronzeohrring</t>
  </si>
  <si>
    <t>20-70J.</t>
  </si>
  <si>
    <t>Hu:270, Ti: 320 (gesch.): &gt; 15J.</t>
  </si>
  <si>
    <t>keine Epiphysen vh.: erw.? Schädeldicke u. C3 oblit.: erw.; Knochen leicht: osteoporotisch? Sehr stark abgemürbt</t>
  </si>
  <si>
    <t>8. 39-44J.</t>
  </si>
  <si>
    <t>oblit., S1-S2 av.</t>
  </si>
  <si>
    <t>M1 Ok kaum abgekaut, na. Zähnen: 30-40J.</t>
  </si>
  <si>
    <t>o. Nr. 1</t>
  </si>
  <si>
    <t>o. Nr. 2</t>
  </si>
  <si>
    <t>o.Nr. 5</t>
  </si>
  <si>
    <t>Ps u. I stark abgekaut, Fibulastück sehr dünnwandig: osteoporotisch?</t>
  </si>
  <si>
    <t>1-2J.</t>
  </si>
  <si>
    <t>Fe: 145 (gesch.9: 1 1/2-2J.</t>
  </si>
  <si>
    <t>keine Zähne, keine Schädelteile vh., Vgl. Dicke des Femurs mit B 301 G 703 (2-3J.): Kn. Von FN 2229 ist dünner: 1-2J.</t>
  </si>
  <si>
    <t>o. Nr. 3</t>
  </si>
  <si>
    <t>awarenzeitlich</t>
  </si>
  <si>
    <t>latènezeitlich</t>
  </si>
  <si>
    <t>Anomalie?: S verwachsen! Dicke spongiöse Auflagerung auf Innenseite des Schädels; sehr schönes Beispiel f. gut ausgeprägten S. präauricularis</t>
  </si>
  <si>
    <t>Anhang 3 zu Pany-Kucera, D. &amp; Wiltschke-Schrotta, K. (2017): Die awarische Bevölkerung von Vösendorf/S1. Annalen des Naturhistorischen Museums in Wien, Seria A, 119: 5–31.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</si>
</sst>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</font>
    <font>
      <u/>
      <sz val="8"/>
      <name val="Arial"/>
      <family val="2"/>
    </font>
    <font>
      <u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1" fontId="1" fillId="2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1" fontId="4" fillId="7" borderId="1" xfId="0" applyNumberFormat="1" applyFont="1" applyFill="1" applyBorder="1" applyAlignment="1">
      <alignment horizontal="center" vertical="center" textRotation="90" wrapText="1"/>
    </xf>
    <xf numFmtId="1" fontId="4" fillId="3" borderId="1" xfId="0" applyNumberFormat="1" applyFont="1" applyFill="1" applyBorder="1" applyAlignment="1">
      <alignment horizontal="center" vertical="center" textRotation="90" wrapText="1"/>
    </xf>
    <xf numFmtId="1" fontId="4" fillId="8" borderId="1" xfId="0" applyNumberFormat="1" applyFont="1" applyFill="1" applyBorder="1" applyAlignment="1">
      <alignment horizontal="center" vertical="center" textRotation="90" wrapText="1"/>
    </xf>
    <xf numFmtId="164" fontId="4" fillId="8" borderId="1" xfId="1" applyFont="1" applyFill="1" applyBorder="1" applyAlignment="1">
      <alignment horizontal="center" vertical="center" textRotation="90" wrapText="1"/>
    </xf>
    <xf numFmtId="2" fontId="6" fillId="9" borderId="1" xfId="0" applyNumberFormat="1" applyFont="1" applyFill="1" applyBorder="1" applyAlignment="1">
      <alignment horizontal="center" vertical="center" textRotation="90" wrapText="1"/>
    </xf>
    <xf numFmtId="1" fontId="7" fillId="0" borderId="1" xfId="0" applyNumberFormat="1" applyFont="1" applyBorder="1" applyAlignment="1">
      <alignment horizontal="center" vertical="center" textRotation="90" wrapText="1"/>
    </xf>
    <xf numFmtId="1" fontId="7" fillId="10" borderId="1" xfId="0" applyNumberFormat="1" applyFont="1" applyFill="1" applyBorder="1" applyAlignment="1">
      <alignment horizontal="center" vertical="center" textRotation="90" wrapText="1"/>
    </xf>
    <xf numFmtId="49" fontId="8" fillId="6" borderId="1" xfId="0" applyNumberFormat="1" applyFont="1" applyFill="1" applyBorder="1" applyAlignment="1">
      <alignment horizontal="center" vertical="center" textRotation="90" wrapText="1"/>
    </xf>
    <xf numFmtId="49" fontId="4" fillId="6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10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9" fillId="10" borderId="1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17"/>
  <sheetViews>
    <sheetView tabSelected="1" workbookViewId="0">
      <pane ySplit="2" topLeftCell="A3" activePane="bottomLeft" state="frozen"/>
      <selection pane="bottomLeft" sqref="A1:XFD1"/>
    </sheetView>
  </sheetViews>
  <sheetFormatPr baseColWidth="10" defaultRowHeight="15" x14ac:dyDescent="0.25"/>
  <sheetData>
    <row r="1" spans="1:75" ht="18.75" x14ac:dyDescent="0.3">
      <c r="A1" s="68" t="s">
        <v>1337</v>
      </c>
    </row>
    <row r="2" spans="1:75" ht="39" x14ac:dyDescent="0.25">
      <c r="A2" s="1" t="s">
        <v>0</v>
      </c>
      <c r="B2" s="2" t="s">
        <v>1</v>
      </c>
      <c r="C2" s="1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9" t="s">
        <v>10</v>
      </c>
      <c r="L2" s="9" t="s">
        <v>11</v>
      </c>
      <c r="M2" s="10" t="s">
        <v>12</v>
      </c>
      <c r="N2" s="11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2" t="s">
        <v>23</v>
      </c>
      <c r="Y2" s="12" t="s">
        <v>24</v>
      </c>
      <c r="Z2" s="12" t="s">
        <v>25</v>
      </c>
      <c r="AA2" s="13" t="s">
        <v>26</v>
      </c>
      <c r="AB2" s="13" t="s">
        <v>27</v>
      </c>
      <c r="AC2" s="13" t="s">
        <v>28</v>
      </c>
      <c r="AD2" s="13" t="s">
        <v>29</v>
      </c>
      <c r="AE2" s="13" t="s">
        <v>30</v>
      </c>
      <c r="AF2" s="14" t="s">
        <v>31</v>
      </c>
      <c r="AG2" s="14" t="s">
        <v>32</v>
      </c>
      <c r="AH2" s="14" t="s">
        <v>33</v>
      </c>
      <c r="AI2" s="14" t="s">
        <v>34</v>
      </c>
      <c r="AJ2" s="14" t="s">
        <v>35</v>
      </c>
      <c r="AK2" s="14" t="s">
        <v>36</v>
      </c>
      <c r="AL2" s="14" t="s">
        <v>37</v>
      </c>
      <c r="AM2" s="14" t="s">
        <v>38</v>
      </c>
      <c r="AN2" s="14" t="s">
        <v>39</v>
      </c>
      <c r="AO2" s="14" t="s">
        <v>40</v>
      </c>
      <c r="AP2" s="14" t="s">
        <v>41</v>
      </c>
      <c r="AQ2" s="14" t="s">
        <v>42</v>
      </c>
      <c r="AR2" s="15" t="s">
        <v>43</v>
      </c>
      <c r="AS2" s="14" t="s">
        <v>44</v>
      </c>
      <c r="AT2" s="14" t="s">
        <v>45</v>
      </c>
      <c r="AU2" s="16" t="s">
        <v>46</v>
      </c>
      <c r="AV2" s="17" t="s">
        <v>47</v>
      </c>
      <c r="AW2" s="18" t="s">
        <v>48</v>
      </c>
      <c r="AX2" s="18" t="s">
        <v>49</v>
      </c>
      <c r="AY2" s="19" t="s">
        <v>50</v>
      </c>
      <c r="AZ2" s="19" t="s">
        <v>51</v>
      </c>
      <c r="BA2" s="19" t="s">
        <v>52</v>
      </c>
      <c r="BB2" s="19" t="s">
        <v>53</v>
      </c>
      <c r="BC2" s="19" t="s">
        <v>54</v>
      </c>
      <c r="BD2" s="20" t="s">
        <v>55</v>
      </c>
      <c r="BE2" s="21" t="s">
        <v>56</v>
      </c>
      <c r="BF2" s="21" t="s">
        <v>57</v>
      </c>
      <c r="BG2" s="21" t="s">
        <v>58</v>
      </c>
      <c r="BH2" s="21" t="s">
        <v>59</v>
      </c>
      <c r="BI2" s="21" t="s">
        <v>60</v>
      </c>
      <c r="BJ2" s="21" t="s">
        <v>61</v>
      </c>
      <c r="BK2" s="21" t="s">
        <v>62</v>
      </c>
      <c r="BL2" s="2" t="s">
        <v>63</v>
      </c>
      <c r="BM2" s="22" t="s">
        <v>64</v>
      </c>
      <c r="BN2" s="2" t="s">
        <v>65</v>
      </c>
      <c r="BO2" s="2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3" t="s">
        <v>72</v>
      </c>
      <c r="BV2" s="2" t="s">
        <v>73</v>
      </c>
      <c r="BW2" s="2" t="s">
        <v>74</v>
      </c>
    </row>
    <row r="3" spans="1:75" ht="27" x14ac:dyDescent="0.25">
      <c r="A3" s="24" t="s">
        <v>75</v>
      </c>
      <c r="B3" s="37" t="s">
        <v>76</v>
      </c>
      <c r="C3" s="39">
        <v>25461</v>
      </c>
      <c r="D3" s="40">
        <v>1</v>
      </c>
      <c r="E3" s="41" t="s">
        <v>77</v>
      </c>
      <c r="F3" s="26"/>
      <c r="G3" s="42" t="s">
        <v>78</v>
      </c>
      <c r="H3" s="43" t="s">
        <v>79</v>
      </c>
      <c r="I3" s="44" t="s">
        <v>79</v>
      </c>
      <c r="J3" s="45" t="s">
        <v>80</v>
      </c>
      <c r="K3" s="41" t="s">
        <v>1334</v>
      </c>
      <c r="L3" s="41" t="s">
        <v>81</v>
      </c>
      <c r="M3" s="41" t="s">
        <v>82</v>
      </c>
      <c r="N3" s="41" t="s">
        <v>83</v>
      </c>
      <c r="O3" s="26">
        <v>-1</v>
      </c>
      <c r="P3" s="26">
        <v>-1</v>
      </c>
      <c r="Q3" s="26">
        <v>-1</v>
      </c>
      <c r="R3" s="26">
        <v>-2</v>
      </c>
      <c r="S3" s="26"/>
      <c r="T3" s="26">
        <v>-1</v>
      </c>
      <c r="U3" s="26">
        <v>-1</v>
      </c>
      <c r="V3" s="26">
        <v>-1</v>
      </c>
      <c r="W3" s="26">
        <v>-1</v>
      </c>
      <c r="X3" s="26">
        <v>-1</v>
      </c>
      <c r="Y3" s="26">
        <v>-1</v>
      </c>
      <c r="Z3" s="26"/>
      <c r="AA3" s="26">
        <v>-1</v>
      </c>
      <c r="AB3" s="26">
        <v>-1</v>
      </c>
      <c r="AC3" s="26"/>
      <c r="AD3" s="26">
        <v>-1</v>
      </c>
      <c r="AE3" s="26">
        <v>-1</v>
      </c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>
        <v>-2</v>
      </c>
      <c r="AT3" s="26">
        <v>-2</v>
      </c>
      <c r="AU3" s="46" t="e">
        <f>AW3/AX3</f>
        <v>#REF!</v>
      </c>
      <c r="AV3" s="35">
        <f>COUNT(O3:AT3)</f>
        <v>16</v>
      </c>
      <c r="AW3" s="35" t="e">
        <f>(O3*#REF!)+(P3*#REF!)+(Q3*#REF!)+(R3*#REF!)+(S3*#REF!)+(T3*#REF!)+(U3*#REF!)+(V3*#REF!)+(W3*#REF!)+(X3*#REF!)+(Y3*#REF!)+(Z3*#REF!)+(AA3*#REF!)+(AB3*#REF!)+(AC3*#REF!)+(AD3*#REF!)+(AE3*#REF!)+(AF3*#REF!)+(AG3*#REF!)+(AH3*#REF!)+(AI3*#REF!)+(AJ3*#REF!)+(AK3*#REF!)+(AL3*#REF!)+(AM3*#REF!)+(AN3*#REF!)+(AO3*#REF!)+(AP3*#REF!)+(AQ3*#REF!)+(AR3*#REF!)+(AS3*#REF!)+(AT3*#REF!)</f>
        <v>#REF!</v>
      </c>
      <c r="AX3" s="35" t="e">
        <f>#REF!+#REF!+#REF!+#REF!+#REF!+#REF!+#REF!+#REF!+#REF!+#REF!+#REF!+#REF!+#REF!+#REF!+#REF!+#REF!</f>
        <v>#REF!</v>
      </c>
      <c r="AY3" s="45"/>
      <c r="AZ3" s="45"/>
      <c r="BA3" s="45"/>
      <c r="BB3" s="45"/>
      <c r="BC3" s="45"/>
      <c r="BD3" s="45"/>
      <c r="BE3" s="26"/>
      <c r="BF3" s="26"/>
      <c r="BG3" s="26"/>
      <c r="BH3" s="26" t="s">
        <v>84</v>
      </c>
      <c r="BI3" s="26" t="s">
        <v>85</v>
      </c>
      <c r="BJ3" s="26" t="s">
        <v>83</v>
      </c>
      <c r="BK3" s="26"/>
      <c r="BL3" s="26" t="s">
        <v>86</v>
      </c>
      <c r="BM3" s="41"/>
      <c r="BN3" s="26"/>
      <c r="BO3" s="41"/>
      <c r="BP3" s="26"/>
      <c r="BQ3" s="26"/>
      <c r="BR3" s="26"/>
      <c r="BS3" s="26"/>
      <c r="BT3" s="26"/>
      <c r="BU3" s="42" t="s">
        <v>87</v>
      </c>
      <c r="BV3" s="26"/>
      <c r="BW3" s="26"/>
    </row>
    <row r="4" spans="1:75" ht="27" x14ac:dyDescent="0.25">
      <c r="A4" s="24" t="s">
        <v>75</v>
      </c>
      <c r="B4" s="37" t="s">
        <v>76</v>
      </c>
      <c r="C4" s="39">
        <v>25462</v>
      </c>
      <c r="D4" s="40">
        <v>2</v>
      </c>
      <c r="E4" s="26">
        <v>3</v>
      </c>
      <c r="F4" s="26"/>
      <c r="G4" s="42" t="s">
        <v>88</v>
      </c>
      <c r="H4" s="43" t="s">
        <v>79</v>
      </c>
      <c r="I4" s="44" t="s">
        <v>79</v>
      </c>
      <c r="J4" s="45"/>
      <c r="K4" s="41" t="s">
        <v>1334</v>
      </c>
      <c r="L4" s="26" t="s">
        <v>81</v>
      </c>
      <c r="M4" s="26" t="s">
        <v>89</v>
      </c>
      <c r="N4" s="26" t="s">
        <v>90</v>
      </c>
      <c r="O4" s="26">
        <v>-1</v>
      </c>
      <c r="P4" s="26">
        <v>-1</v>
      </c>
      <c r="Q4" s="26">
        <v>-1</v>
      </c>
      <c r="R4" s="26">
        <v>-1</v>
      </c>
      <c r="S4" s="26">
        <v>-1</v>
      </c>
      <c r="T4" s="47">
        <v>1</v>
      </c>
      <c r="U4" s="47">
        <v>1</v>
      </c>
      <c r="V4" s="47">
        <v>-1</v>
      </c>
      <c r="W4" s="47">
        <v>-1</v>
      </c>
      <c r="X4" s="47">
        <v>0</v>
      </c>
      <c r="Y4" s="47">
        <v>-1</v>
      </c>
      <c r="Z4" s="26"/>
      <c r="AA4" s="47">
        <v>-1</v>
      </c>
      <c r="AB4" s="47">
        <v>-1</v>
      </c>
      <c r="AC4" s="47">
        <v>1</v>
      </c>
      <c r="AD4" s="47">
        <v>-1</v>
      </c>
      <c r="AE4" s="47">
        <v>-1</v>
      </c>
      <c r="AF4" s="47">
        <v>0</v>
      </c>
      <c r="AG4" s="47">
        <v>-1</v>
      </c>
      <c r="AH4" s="26"/>
      <c r="AI4" s="47">
        <v>-1</v>
      </c>
      <c r="AJ4" s="26"/>
      <c r="AK4" s="26"/>
      <c r="AL4" s="26">
        <v>0</v>
      </c>
      <c r="AM4" s="26"/>
      <c r="AN4" s="26"/>
      <c r="AO4" s="26"/>
      <c r="AP4" s="26">
        <v>0</v>
      </c>
      <c r="AQ4" s="26">
        <v>-1</v>
      </c>
      <c r="AR4" s="26"/>
      <c r="AS4" s="26">
        <v>-1</v>
      </c>
      <c r="AT4" s="26">
        <v>-1</v>
      </c>
      <c r="AU4" s="46" t="e">
        <f>AW4/AX4</f>
        <v>#REF!</v>
      </c>
      <c r="AV4" s="35">
        <f t="shared" ref="AV4:AV77" si="0">COUNT(O4:AT4)</f>
        <v>24</v>
      </c>
      <c r="AW4" s="35" t="e">
        <f>(O4*#REF!)+(P4*#REF!)+(Q4*#REF!)+(R4*#REF!)+(S4*#REF!)+(T4*#REF!)+(U4*#REF!)+(V4*#REF!)+(W4*#REF!)+(X4*#REF!)+(Y4*#REF!)+(Z4*#REF!)+(AA4*#REF!)+(AB4*#REF!)+(AC4*#REF!)+(AD4*#REF!)+(AE4*#REF!)+(AF4*#REF!)+(AG4*#REF!)+(AH4*#REF!)+(AI4*#REF!)+(AJ4*#REF!)+(AK4*#REF!)+(AL4*#REF!)+(AM4*#REF!)+(AN4*#REF!)+(AO4*#REF!)+(AP4*#REF!)+(AQ4*#REF!)+(AR4*#REF!)+(AS4*#REF!)+(AT4*#REF!)</f>
        <v>#REF!</v>
      </c>
      <c r="AX4" s="35" t="e">
        <f>#REF!+#REF!+#REF!+#REF!+#REF!+#REF!+#REF!+#REF!+#REF!+#REF!+#REF!+#REF!+#REF!+#REF!+#REF!+#REF!+#REF!+#REF!+#REF!+#REF!+#REF!+#REF!+#REF!+#REF!</f>
        <v>#REF!</v>
      </c>
      <c r="AY4" s="48" t="s">
        <v>91</v>
      </c>
      <c r="AZ4" s="48" t="s">
        <v>92</v>
      </c>
      <c r="BA4" s="48" t="s">
        <v>93</v>
      </c>
      <c r="BB4" s="48"/>
      <c r="BC4" s="48"/>
      <c r="BD4" s="48" t="s">
        <v>94</v>
      </c>
      <c r="BE4" s="26"/>
      <c r="BF4" s="26"/>
      <c r="BG4" s="26"/>
      <c r="BH4" s="26" t="s">
        <v>95</v>
      </c>
      <c r="BI4" s="26" t="s">
        <v>96</v>
      </c>
      <c r="BJ4" s="26" t="s">
        <v>97</v>
      </c>
      <c r="BK4" s="26"/>
      <c r="BL4" s="26" t="s">
        <v>98</v>
      </c>
      <c r="BM4" s="26"/>
      <c r="BN4" s="26"/>
      <c r="BO4" s="26"/>
      <c r="BP4" s="26">
        <v>2</v>
      </c>
      <c r="BQ4" s="26"/>
      <c r="BR4" s="26">
        <v>1</v>
      </c>
      <c r="BS4" s="26">
        <v>2</v>
      </c>
      <c r="BT4" s="26"/>
      <c r="BU4" s="42" t="s">
        <v>99</v>
      </c>
      <c r="BV4" s="26"/>
      <c r="BW4" s="26"/>
    </row>
    <row r="5" spans="1:75" ht="45" x14ac:dyDescent="0.25">
      <c r="A5" s="24" t="s">
        <v>75</v>
      </c>
      <c r="B5" s="37" t="s">
        <v>76</v>
      </c>
      <c r="C5" s="39">
        <v>25463</v>
      </c>
      <c r="D5" s="40">
        <v>3</v>
      </c>
      <c r="E5" s="26">
        <v>14</v>
      </c>
      <c r="F5" s="26"/>
      <c r="G5" s="42" t="s">
        <v>100</v>
      </c>
      <c r="H5" s="43" t="s">
        <v>79</v>
      </c>
      <c r="I5" s="44" t="s">
        <v>101</v>
      </c>
      <c r="J5" s="45" t="s">
        <v>80</v>
      </c>
      <c r="K5" s="41" t="s">
        <v>1334</v>
      </c>
      <c r="L5" s="26" t="s">
        <v>81</v>
      </c>
      <c r="M5" s="26" t="s">
        <v>82</v>
      </c>
      <c r="N5" s="26" t="s">
        <v>102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46"/>
      <c r="AV5" s="35">
        <f t="shared" si="0"/>
        <v>0</v>
      </c>
      <c r="AW5" s="35" t="e">
        <f>(O5*#REF!)+(P5*#REF!)+(Q5*#REF!)+(R5*#REF!)+(S5*#REF!)+(T5*#REF!)+(U5*#REF!)+(V5*#REF!)+(W5*#REF!)+(X5*#REF!)+(Y5*#REF!)+(Z5*#REF!)+(AA5*#REF!)+(AB5*#REF!)+(AC5*#REF!)+(AD5*#REF!)+(AE5*#REF!)+(AF5*#REF!)+(AG5*#REF!)+(AH5*#REF!)+(AI5*#REF!)+(AJ5*#REF!)+(AK5*#REF!)+(AL5*#REF!)+(AM5*#REF!)+(AN5*#REF!)+(AO5*#REF!)+(AP5*#REF!)+(AQ5*#REF!)+(AR5*#REF!)+(AS5*#REF!)+(AT5*#REF!)</f>
        <v>#REF!</v>
      </c>
      <c r="AX5" s="49">
        <v>0</v>
      </c>
      <c r="AY5" s="45"/>
      <c r="AZ5" s="45"/>
      <c r="BA5" s="45"/>
      <c r="BB5" s="45"/>
      <c r="BC5" s="45"/>
      <c r="BD5" s="45"/>
      <c r="BE5" s="26"/>
      <c r="BF5" s="26"/>
      <c r="BG5" s="26"/>
      <c r="BH5" s="26"/>
      <c r="BI5" s="26"/>
      <c r="BJ5" s="26" t="s">
        <v>102</v>
      </c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42" t="s">
        <v>103</v>
      </c>
      <c r="BV5" s="26"/>
      <c r="BW5" s="26"/>
    </row>
    <row r="6" spans="1:75" ht="191.25" x14ac:dyDescent="0.25">
      <c r="A6" s="24" t="s">
        <v>75</v>
      </c>
      <c r="B6" s="37" t="s">
        <v>76</v>
      </c>
      <c r="C6" s="39">
        <v>25464</v>
      </c>
      <c r="D6" s="40">
        <v>4</v>
      </c>
      <c r="E6" s="26">
        <v>8</v>
      </c>
      <c r="F6" s="26"/>
      <c r="G6" s="42" t="s">
        <v>78</v>
      </c>
      <c r="H6" s="43" t="s">
        <v>79</v>
      </c>
      <c r="I6" s="44" t="s">
        <v>79</v>
      </c>
      <c r="J6" s="45"/>
      <c r="K6" s="41" t="s">
        <v>1334</v>
      </c>
      <c r="L6" s="26" t="s">
        <v>81</v>
      </c>
      <c r="M6" s="26" t="s">
        <v>82</v>
      </c>
      <c r="N6" s="26" t="s">
        <v>104</v>
      </c>
      <c r="O6" s="26">
        <v>-1</v>
      </c>
      <c r="P6" s="26">
        <v>-1</v>
      </c>
      <c r="Q6" s="26">
        <v>0</v>
      </c>
      <c r="R6" s="26">
        <v>-1</v>
      </c>
      <c r="S6" s="26">
        <v>-1</v>
      </c>
      <c r="T6" s="26">
        <v>0</v>
      </c>
      <c r="U6" s="26">
        <v>0</v>
      </c>
      <c r="V6" s="26">
        <v>-1</v>
      </c>
      <c r="W6" s="26">
        <v>-1</v>
      </c>
      <c r="X6" s="26">
        <v>-1</v>
      </c>
      <c r="Y6" s="26">
        <v>-1</v>
      </c>
      <c r="Z6" s="26"/>
      <c r="AA6" s="26">
        <v>-1</v>
      </c>
      <c r="AB6" s="26">
        <v>-1</v>
      </c>
      <c r="AC6" s="26">
        <v>-1</v>
      </c>
      <c r="AD6" s="26">
        <v>-1</v>
      </c>
      <c r="AE6" s="26">
        <v>-1</v>
      </c>
      <c r="AF6" s="26">
        <v>-2</v>
      </c>
      <c r="AG6" s="26">
        <v>-2</v>
      </c>
      <c r="AH6" s="26"/>
      <c r="AI6" s="26">
        <v>-1</v>
      </c>
      <c r="AJ6" s="26"/>
      <c r="AK6" s="26"/>
      <c r="AL6" s="26"/>
      <c r="AM6" s="26">
        <v>-1</v>
      </c>
      <c r="AN6" s="26">
        <v>-1</v>
      </c>
      <c r="AO6" s="26"/>
      <c r="AP6" s="26">
        <v>-1</v>
      </c>
      <c r="AQ6" s="26">
        <v>-1</v>
      </c>
      <c r="AR6" s="26"/>
      <c r="AS6" s="26">
        <v>-1</v>
      </c>
      <c r="AT6" s="26">
        <v>-1</v>
      </c>
      <c r="AU6" s="46" t="e">
        <f t="shared" ref="AU6:AU77" si="1">AW6/AX6</f>
        <v>#REF!</v>
      </c>
      <c r="AV6" s="35">
        <f t="shared" si="0"/>
        <v>25</v>
      </c>
      <c r="AW6" s="35" t="e">
        <f>(O6*#REF!)+(P6*#REF!)+(Q6*#REF!)+(R6*#REF!)+(S6*#REF!)+(T6*#REF!)+(U6*#REF!)+(V6*#REF!)+(W6*#REF!)+(X6*#REF!)+(Y6*#REF!)+(Z6*#REF!)+(AA6*#REF!)+(AB6*#REF!)+(AC6*#REF!)+(AD6*#REF!)+(AE6*#REF!)+(AF6*#REF!)+(AG6*#REF!)+(AH6*#REF!)+(AI6*#REF!)+(AJ6*#REF!)+(AK6*#REF!)+(AL6*#REF!)+(AM6*#REF!)+(AN6*#REF!)+(AO6*#REF!)+(AP6*#REF!)+(AQ6*#REF!)+(AR6*#REF!)+(AS6*#REF!)+(AT6*#REF!)</f>
        <v>#REF!</v>
      </c>
      <c r="AX6" s="35" t="e">
        <f>#REF!+#REF!+#REF!+#REF!+#REF!+#REF!+#REF!+#REF!+#REF!+#REF!+#REF!+#REF!+#REF!+#REF!+#REF!+#REF!+#REF!+#REF!+#REF!+#REF!+#REF!+#REF!+#REF!+#REF!+#REF!</f>
        <v>#REF!</v>
      </c>
      <c r="AY6" s="48" t="s">
        <v>105</v>
      </c>
      <c r="AZ6" s="48" t="s">
        <v>92</v>
      </c>
      <c r="BA6" s="48" t="s">
        <v>93</v>
      </c>
      <c r="BB6" s="48"/>
      <c r="BC6" s="48"/>
      <c r="BD6" s="48" t="s">
        <v>94</v>
      </c>
      <c r="BE6" s="26"/>
      <c r="BF6" s="26"/>
      <c r="BG6" s="26"/>
      <c r="BH6" s="26" t="s">
        <v>84</v>
      </c>
      <c r="BI6" s="26" t="s">
        <v>85</v>
      </c>
      <c r="BJ6" s="26" t="s">
        <v>106</v>
      </c>
      <c r="BK6" s="26"/>
      <c r="BL6" s="26" t="s">
        <v>86</v>
      </c>
      <c r="BM6" s="26" t="s">
        <v>107</v>
      </c>
      <c r="BN6" s="26" t="s">
        <v>108</v>
      </c>
      <c r="BO6" s="26"/>
      <c r="BP6" s="26">
        <v>0</v>
      </c>
      <c r="BQ6" s="26">
        <v>1</v>
      </c>
      <c r="BR6" s="26">
        <v>1</v>
      </c>
      <c r="BS6" s="26">
        <v>1</v>
      </c>
      <c r="BT6" s="26" t="s">
        <v>109</v>
      </c>
      <c r="BU6" s="42" t="s">
        <v>110</v>
      </c>
      <c r="BV6" s="26"/>
      <c r="BW6" s="26"/>
    </row>
    <row r="7" spans="1:75" ht="67.5" x14ac:dyDescent="0.25">
      <c r="A7" s="24" t="s">
        <v>75</v>
      </c>
      <c r="B7" s="37" t="s">
        <v>76</v>
      </c>
      <c r="C7" s="39">
        <v>25465</v>
      </c>
      <c r="D7" s="40">
        <v>5</v>
      </c>
      <c r="E7" s="26">
        <v>18</v>
      </c>
      <c r="F7" s="26"/>
      <c r="G7" s="42" t="s">
        <v>78</v>
      </c>
      <c r="H7" s="43" t="s">
        <v>79</v>
      </c>
      <c r="I7" s="44" t="s">
        <v>79</v>
      </c>
      <c r="J7" s="45"/>
      <c r="K7" s="41" t="s">
        <v>1334</v>
      </c>
      <c r="L7" s="26" t="s">
        <v>81</v>
      </c>
      <c r="M7" s="26" t="s">
        <v>82</v>
      </c>
      <c r="N7" s="26" t="s">
        <v>104</v>
      </c>
      <c r="O7" s="26">
        <v>-1</v>
      </c>
      <c r="P7" s="26">
        <v>-1</v>
      </c>
      <c r="Q7" s="26">
        <v>-1</v>
      </c>
      <c r="R7" s="26">
        <v>-1</v>
      </c>
      <c r="S7" s="26">
        <v>-1</v>
      </c>
      <c r="T7" s="26"/>
      <c r="U7" s="26"/>
      <c r="V7" s="26">
        <v>0</v>
      </c>
      <c r="W7" s="26">
        <v>-1</v>
      </c>
      <c r="X7" s="26">
        <v>0</v>
      </c>
      <c r="Y7" s="26">
        <v>-1</v>
      </c>
      <c r="Z7" s="26"/>
      <c r="AA7" s="26">
        <v>0</v>
      </c>
      <c r="AB7" s="26">
        <v>-1</v>
      </c>
      <c r="AC7" s="26">
        <v>-1</v>
      </c>
      <c r="AD7" s="26">
        <v>1</v>
      </c>
      <c r="AE7" s="26">
        <v>-1</v>
      </c>
      <c r="AF7" s="26">
        <v>-1</v>
      </c>
      <c r="AG7" s="26">
        <v>-2</v>
      </c>
      <c r="AH7" s="26"/>
      <c r="AI7" s="26">
        <v>-1</v>
      </c>
      <c r="AJ7" s="26"/>
      <c r="AK7" s="26"/>
      <c r="AL7" s="26"/>
      <c r="AM7" s="26">
        <v>-1</v>
      </c>
      <c r="AN7" s="26">
        <v>-1</v>
      </c>
      <c r="AO7" s="26"/>
      <c r="AP7" s="26">
        <v>0</v>
      </c>
      <c r="AQ7" s="26"/>
      <c r="AR7" s="26">
        <v>-1</v>
      </c>
      <c r="AS7" s="26">
        <v>-2</v>
      </c>
      <c r="AT7" s="26">
        <v>-1</v>
      </c>
      <c r="AU7" s="46" t="e">
        <f t="shared" si="1"/>
        <v>#REF!</v>
      </c>
      <c r="AV7" s="35">
        <f t="shared" si="0"/>
        <v>23</v>
      </c>
      <c r="AW7" s="35" t="e">
        <f>(O7*#REF!)+(P7*#REF!)+(Q7*#REF!)+(R7*#REF!)+(S7*#REF!)+(T7*#REF!)+(U7*#REF!)+(V7*#REF!)+(W7*#REF!)+(X7*#REF!)+(Y7*#REF!)+(Z7*#REF!)+(AA7*#REF!)+(AB7*#REF!)+(AC7*#REF!)+(AD7*#REF!)+(AE7*#REF!)+(AF7*#REF!)+(AG7*#REF!)+(AH7*#REF!)+(AI7*#REF!)+(AJ7*#REF!)+(AK7*#REF!)+(AL7*#REF!)+(AM7*#REF!)+(AN7*#REF!)+(AO7*#REF!)+(AP7*#REF!)+(AQ7*#REF!)+(AR7*#REF!)+(AS7*#REF!)+(AT7*#REF!)</f>
        <v>#REF!</v>
      </c>
      <c r="AX7" s="35" t="e">
        <f>#REF!+#REF!+#REF!+#REF!+#REF!+#REF!+#REF!+#REF!+#REF!+#REF!+#REF!+#REF!+#REF!+#REF!+#REF!+#REF!+#REF!+#REF!+#REF!+#REF!+#REF!+#REF!+#REF!</f>
        <v>#REF!</v>
      </c>
      <c r="AY7" s="48" t="s">
        <v>111</v>
      </c>
      <c r="AZ7" s="48" t="s">
        <v>92</v>
      </c>
      <c r="BA7" s="48" t="s">
        <v>93</v>
      </c>
      <c r="BB7" s="48"/>
      <c r="BC7" s="48"/>
      <c r="BD7" s="48" t="s">
        <v>94</v>
      </c>
      <c r="BE7" s="26"/>
      <c r="BF7" s="26"/>
      <c r="BG7" s="26"/>
      <c r="BH7" s="26" t="s">
        <v>84</v>
      </c>
      <c r="BI7" s="26" t="s">
        <v>85</v>
      </c>
      <c r="BJ7" s="26" t="s">
        <v>104</v>
      </c>
      <c r="BK7" s="26"/>
      <c r="BL7" s="26" t="s">
        <v>86</v>
      </c>
      <c r="BM7" s="26"/>
      <c r="BN7" s="26" t="s">
        <v>112</v>
      </c>
      <c r="BO7" s="26"/>
      <c r="BP7" s="26">
        <v>1</v>
      </c>
      <c r="BQ7" s="26">
        <v>1</v>
      </c>
      <c r="BR7" s="26">
        <v>1</v>
      </c>
      <c r="BS7" s="26"/>
      <c r="BT7" s="26"/>
      <c r="BU7" s="42"/>
      <c r="BV7" s="26"/>
      <c r="BW7" s="26"/>
    </row>
    <row r="8" spans="1:75" ht="27" x14ac:dyDescent="0.25">
      <c r="A8" s="24" t="s">
        <v>75</v>
      </c>
      <c r="B8" s="37" t="s">
        <v>76</v>
      </c>
      <c r="C8" s="39">
        <v>25466</v>
      </c>
      <c r="D8" s="40">
        <v>6</v>
      </c>
      <c r="E8" s="26">
        <v>21</v>
      </c>
      <c r="F8" s="26"/>
      <c r="G8" s="42" t="s">
        <v>113</v>
      </c>
      <c r="H8" s="43" t="s">
        <v>114</v>
      </c>
      <c r="I8" s="44" t="s">
        <v>114</v>
      </c>
      <c r="J8" s="45"/>
      <c r="K8" s="41" t="s">
        <v>1334</v>
      </c>
      <c r="L8" s="26" t="s">
        <v>81</v>
      </c>
      <c r="M8" s="26" t="s">
        <v>82</v>
      </c>
      <c r="N8" s="26" t="s">
        <v>102</v>
      </c>
      <c r="O8" s="26">
        <v>1</v>
      </c>
      <c r="P8" s="26">
        <v>1</v>
      </c>
      <c r="Q8" s="26">
        <v>-1</v>
      </c>
      <c r="R8" s="26">
        <v>-1</v>
      </c>
      <c r="S8" s="26">
        <v>1</v>
      </c>
      <c r="T8" s="26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6">
        <v>0</v>
      </c>
      <c r="AB8" s="26">
        <v>-1</v>
      </c>
      <c r="AC8" s="26">
        <v>1</v>
      </c>
      <c r="AD8" s="26">
        <v>1</v>
      </c>
      <c r="AE8" s="26">
        <v>1</v>
      </c>
      <c r="AF8" s="26">
        <v>2</v>
      </c>
      <c r="AG8" s="26">
        <v>2</v>
      </c>
      <c r="AH8" s="26">
        <v>1</v>
      </c>
      <c r="AI8" s="26">
        <v>1</v>
      </c>
      <c r="AJ8" s="26">
        <v>1</v>
      </c>
      <c r="AK8" s="26">
        <v>1</v>
      </c>
      <c r="AL8" s="26">
        <v>1</v>
      </c>
      <c r="AM8" s="26">
        <v>1</v>
      </c>
      <c r="AN8" s="26">
        <v>0</v>
      </c>
      <c r="AO8" s="26"/>
      <c r="AP8" s="26">
        <v>1</v>
      </c>
      <c r="AQ8" s="26">
        <v>1</v>
      </c>
      <c r="AR8" s="26">
        <v>1</v>
      </c>
      <c r="AS8" s="26">
        <v>1</v>
      </c>
      <c r="AT8" s="26">
        <v>1</v>
      </c>
      <c r="AU8" s="46" t="e">
        <f t="shared" si="1"/>
        <v>#REF!</v>
      </c>
      <c r="AV8" s="35">
        <f t="shared" si="0"/>
        <v>31</v>
      </c>
      <c r="AW8" s="35" t="e">
        <f>(O8*#REF!)+(P8*#REF!)+(Q8*#REF!)+(R8*#REF!)+(S8*#REF!)+(T8*#REF!)+(U8*#REF!)+(V8*#REF!)+(W8*#REF!)+(X8*#REF!)+(Y8*#REF!)+(Z8*#REF!)+(AA8*#REF!)+(AB8*#REF!)+(AC8*#REF!)+(AD8*#REF!)+(AE8*#REF!)+(AF8*#REF!)+(AG8*#REF!)+(AH8*#REF!)+(AI8*#REF!)+(AJ8*#REF!)+(AK8*#REF!)+(AL8*#REF!)+(AM8*#REF!)+(AN8*#REF!)+(AO8*#REF!)+(AP8*#REF!)+(AQ8*#REF!)+(AR8*#REF!)+(AS8*#REF!)+(AT8*#REF!)</f>
        <v>#REF!</v>
      </c>
      <c r="AX8" s="35" t="e">
        <f>#REF!+#REF!+#REF!+#REF!+#REF!+#REF!+#REF!+#REF!+#REF!+#REF!+#REF!+#REF!+#REF!+#REF!+#REF!+#REF!+#REF!+#REF!+#REF!+#REF!+#REF!+#REF!+#REF!+#REF!+#REF!+#REF!+#REF!+#REF!+#REF!+#REF!+#REF!</f>
        <v>#REF!</v>
      </c>
      <c r="AY8" s="48" t="s">
        <v>115</v>
      </c>
      <c r="AZ8" s="48" t="s">
        <v>115</v>
      </c>
      <c r="BA8" s="48" t="s">
        <v>116</v>
      </c>
      <c r="BB8" s="48" t="s">
        <v>115</v>
      </c>
      <c r="BC8" s="48" t="s">
        <v>116</v>
      </c>
      <c r="BD8" s="48" t="s">
        <v>117</v>
      </c>
      <c r="BE8" s="26" t="s">
        <v>118</v>
      </c>
      <c r="BF8" s="26"/>
      <c r="BG8" s="26"/>
      <c r="BH8" s="26" t="s">
        <v>84</v>
      </c>
      <c r="BI8" s="26" t="s">
        <v>119</v>
      </c>
      <c r="BJ8" s="26" t="s">
        <v>83</v>
      </c>
      <c r="BK8" s="26" t="s">
        <v>120</v>
      </c>
      <c r="BL8" s="26" t="s">
        <v>121</v>
      </c>
      <c r="BM8" s="26"/>
      <c r="BN8" s="26" t="s">
        <v>122</v>
      </c>
      <c r="BO8" s="26"/>
      <c r="BP8" s="26">
        <v>2</v>
      </c>
      <c r="BQ8" s="26">
        <v>2</v>
      </c>
      <c r="BR8" s="26">
        <v>1</v>
      </c>
      <c r="BS8" s="26">
        <v>1</v>
      </c>
      <c r="BT8" s="26" t="s">
        <v>123</v>
      </c>
      <c r="BU8" s="42" t="s">
        <v>124</v>
      </c>
      <c r="BV8" s="26"/>
      <c r="BW8" s="26"/>
    </row>
    <row r="9" spans="1:75" ht="135" x14ac:dyDescent="0.25">
      <c r="A9" s="24" t="s">
        <v>75</v>
      </c>
      <c r="B9" s="37" t="s">
        <v>76</v>
      </c>
      <c r="C9" s="39">
        <v>25467</v>
      </c>
      <c r="D9" s="40">
        <v>7</v>
      </c>
      <c r="E9" s="26" t="s">
        <v>125</v>
      </c>
      <c r="F9" s="26"/>
      <c r="G9" s="42" t="s">
        <v>78</v>
      </c>
      <c r="H9" s="43" t="s">
        <v>79</v>
      </c>
      <c r="I9" s="44" t="s">
        <v>79</v>
      </c>
      <c r="J9" s="45" t="s">
        <v>80</v>
      </c>
      <c r="K9" s="41" t="s">
        <v>1334</v>
      </c>
      <c r="L9" s="26" t="s">
        <v>81</v>
      </c>
      <c r="M9" s="26" t="s">
        <v>126</v>
      </c>
      <c r="N9" s="26" t="s">
        <v>127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>
        <v>-1</v>
      </c>
      <c r="AG9" s="26">
        <v>-1</v>
      </c>
      <c r="AH9" s="26"/>
      <c r="AI9" s="26">
        <v>-1</v>
      </c>
      <c r="AJ9" s="26"/>
      <c r="AK9" s="26"/>
      <c r="AL9" s="26"/>
      <c r="AM9" s="26"/>
      <c r="AN9" s="26"/>
      <c r="AO9" s="26"/>
      <c r="AP9" s="26"/>
      <c r="AQ9" s="26">
        <v>-1</v>
      </c>
      <c r="AR9" s="26"/>
      <c r="AS9" s="26">
        <v>-1</v>
      </c>
      <c r="AT9" s="26">
        <v>0</v>
      </c>
      <c r="AU9" s="46" t="e">
        <f t="shared" si="1"/>
        <v>#REF!</v>
      </c>
      <c r="AV9" s="35">
        <f t="shared" si="0"/>
        <v>6</v>
      </c>
      <c r="AW9" s="35" t="e">
        <f>(O9*#REF!)+(P9*#REF!)+(Q9*#REF!)+(R9*#REF!)+(S9*#REF!)+(T9*#REF!)+(U9*#REF!)+(V9*#REF!)+(W9*#REF!)+(X9*#REF!)+(Y9*#REF!)+(Z9*#REF!)+(AA9*#REF!)+(AB9*#REF!)+(AC9*#REF!)+(AD9*#REF!)+(AE9*#REF!)+(AF9*#REF!)+(AG9*#REF!)+(AH9*#REF!)+(AI9*#REF!)+(AJ9*#REF!)+(AK9*#REF!)+(AL9*#REF!)+(AM9*#REF!)+(AN9*#REF!)+(AO9*#REF!)+(AP9*#REF!)+(AQ9*#REF!)+(AR9*#REF!)+(AS9*#REF!)+(AT9*#REF!)</f>
        <v>#REF!</v>
      </c>
      <c r="AX9" s="35" t="e">
        <f>#REF!+#REF!+#REF!+#REF!+#REF!+#REF!</f>
        <v>#REF!</v>
      </c>
      <c r="AY9" s="48"/>
      <c r="AZ9" s="48"/>
      <c r="BA9" s="48"/>
      <c r="BB9" s="48"/>
      <c r="BC9" s="48"/>
      <c r="BD9" s="48"/>
      <c r="BE9" s="26"/>
      <c r="BF9" s="26"/>
      <c r="BG9" s="26"/>
      <c r="BH9" s="26"/>
      <c r="BI9" s="26"/>
      <c r="BJ9" s="26"/>
      <c r="BK9" s="26"/>
      <c r="BL9" s="26"/>
      <c r="BM9" s="26"/>
      <c r="BN9" s="26" t="s">
        <v>128</v>
      </c>
      <c r="BO9" s="26"/>
      <c r="BP9" s="26">
        <v>2</v>
      </c>
      <c r="BQ9" s="26">
        <v>1</v>
      </c>
      <c r="BR9" s="26">
        <v>2</v>
      </c>
      <c r="BS9" s="26"/>
      <c r="BT9" s="26"/>
      <c r="BU9" s="42" t="s">
        <v>129</v>
      </c>
      <c r="BV9" s="26"/>
      <c r="BW9" s="26" t="s">
        <v>130</v>
      </c>
    </row>
    <row r="10" spans="1:75" ht="33.75" x14ac:dyDescent="0.25">
      <c r="A10" s="24" t="s">
        <v>75</v>
      </c>
      <c r="B10" s="37" t="s">
        <v>76</v>
      </c>
      <c r="C10" s="50" t="s">
        <v>131</v>
      </c>
      <c r="D10" s="40">
        <v>8</v>
      </c>
      <c r="E10" s="26"/>
      <c r="F10" s="26"/>
      <c r="G10" s="42" t="s">
        <v>100</v>
      </c>
      <c r="H10" s="43"/>
      <c r="I10" s="44" t="s">
        <v>132</v>
      </c>
      <c r="J10" s="45"/>
      <c r="K10" s="41" t="s">
        <v>1334</v>
      </c>
      <c r="L10" s="26" t="s">
        <v>133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46"/>
      <c r="AV10" s="35"/>
      <c r="AW10" s="35"/>
      <c r="AX10" s="35"/>
      <c r="AY10" s="48"/>
      <c r="AZ10" s="48"/>
      <c r="BA10" s="48"/>
      <c r="BB10" s="48"/>
      <c r="BC10" s="48"/>
      <c r="BD10" s="48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42"/>
      <c r="BV10" s="47" t="s">
        <v>134</v>
      </c>
      <c r="BW10" s="26"/>
    </row>
    <row r="11" spans="1:75" ht="135" x14ac:dyDescent="0.25">
      <c r="A11" s="24" t="s">
        <v>75</v>
      </c>
      <c r="B11" s="37" t="s">
        <v>76</v>
      </c>
      <c r="C11" s="39">
        <v>25468</v>
      </c>
      <c r="D11" s="40" t="s">
        <v>135</v>
      </c>
      <c r="E11" s="47" t="s">
        <v>136</v>
      </c>
      <c r="F11" s="26"/>
      <c r="G11" s="42" t="s">
        <v>88</v>
      </c>
      <c r="H11" s="43"/>
      <c r="I11" s="44" t="s">
        <v>137</v>
      </c>
      <c r="J11" s="45"/>
      <c r="K11" s="41" t="s">
        <v>1334</v>
      </c>
      <c r="L11" s="51" t="s">
        <v>81</v>
      </c>
      <c r="M11" s="51" t="s">
        <v>82</v>
      </c>
      <c r="N11" s="26" t="s">
        <v>138</v>
      </c>
      <c r="O11" s="26">
        <v>-1</v>
      </c>
      <c r="P11" s="26">
        <v>-1</v>
      </c>
      <c r="Q11" s="26">
        <v>-1</v>
      </c>
      <c r="R11" s="26">
        <v>-1</v>
      </c>
      <c r="S11" s="26">
        <v>1</v>
      </c>
      <c r="T11" s="26">
        <v>0</v>
      </c>
      <c r="U11" s="26">
        <v>1</v>
      </c>
      <c r="V11" s="26"/>
      <c r="W11" s="26">
        <v>0</v>
      </c>
      <c r="X11" s="26">
        <v>0</v>
      </c>
      <c r="Y11" s="26">
        <v>-1</v>
      </c>
      <c r="Z11" s="26"/>
      <c r="AA11" s="26">
        <v>-1</v>
      </c>
      <c r="AB11" s="26">
        <v>-1</v>
      </c>
      <c r="AC11" s="26">
        <v>0</v>
      </c>
      <c r="AD11" s="26">
        <v>0</v>
      </c>
      <c r="AE11" s="26">
        <v>-1</v>
      </c>
      <c r="AF11" s="26">
        <v>-1</v>
      </c>
      <c r="AG11" s="26">
        <v>-1</v>
      </c>
      <c r="AH11" s="26">
        <v>-1</v>
      </c>
      <c r="AI11" s="26">
        <v>-1</v>
      </c>
      <c r="AJ11" s="26">
        <v>-1</v>
      </c>
      <c r="AK11" s="26">
        <v>-1</v>
      </c>
      <c r="AL11" s="26">
        <v>-1</v>
      </c>
      <c r="AM11" s="26">
        <v>1</v>
      </c>
      <c r="AN11" s="26">
        <v>-1</v>
      </c>
      <c r="AO11" s="26">
        <v>-1</v>
      </c>
      <c r="AP11" s="26">
        <v>-1</v>
      </c>
      <c r="AQ11" s="26">
        <v>0</v>
      </c>
      <c r="AR11" s="26">
        <v>-1</v>
      </c>
      <c r="AS11" s="26">
        <v>0</v>
      </c>
      <c r="AT11" s="26">
        <v>0</v>
      </c>
      <c r="AU11" s="46" t="e">
        <f t="shared" si="1"/>
        <v>#REF!</v>
      </c>
      <c r="AV11" s="35">
        <f t="shared" si="0"/>
        <v>30</v>
      </c>
      <c r="AW11" s="35" t="e">
        <f>(O11*#REF!)+(P11*#REF!)+(Q11*#REF!)+(R11*#REF!)+(S11*#REF!)+(T11*#REF!)+(U11*#REF!)+(V11*#REF!)+(W11*#REF!)+(X11*#REF!)+(Y11*#REF!)+(Z11*#REF!)+(AA11*#REF!)+(AB11*#REF!)+(AC11*#REF!)+(AD11*#REF!)+(AE11*#REF!)+(AF11*#REF!)+(AG11*#REF!)+(AH11*#REF!)+(AI11*#REF!)+(AJ11*#REF!)+(AK11*#REF!)+(AL11*#REF!)+(AM11*#REF!)+(AN11*#REF!)+(AO11*#REF!)+(AP11*#REF!)+(AQ11*#REF!)+(AR11*#REF!)+(AS11*#REF!)+(AT11*#REF!)</f>
        <v>#REF!</v>
      </c>
      <c r="AX11" s="35" t="e">
        <f>#REF!+#REF!+#REF!+#REF!+#REF!+#REF!+#REF!+#REF!+#REF!+#REF!+#REF!+#REF!+#REF!+#REF!+#REF!+#REF!+#REF!+#REF!+#REF!+#REF!+#REF!+#REF!+#REF!+#REF!+#REF!+#REF!+#REF!+#REF!+#REF!+#REF!</f>
        <v>#REF!</v>
      </c>
      <c r="AY11" s="48" t="s">
        <v>139</v>
      </c>
      <c r="AZ11" s="48" t="s">
        <v>92</v>
      </c>
      <c r="BA11" s="48" t="s">
        <v>93</v>
      </c>
      <c r="BB11" s="48" t="s">
        <v>91</v>
      </c>
      <c r="BC11" s="48" t="s">
        <v>140</v>
      </c>
      <c r="BD11" s="48" t="s">
        <v>94</v>
      </c>
      <c r="BE11" s="26"/>
      <c r="BF11" s="26"/>
      <c r="BG11" s="26"/>
      <c r="BH11" s="26" t="s">
        <v>84</v>
      </c>
      <c r="BI11" s="26" t="s">
        <v>85</v>
      </c>
      <c r="BJ11" s="26" t="s">
        <v>141</v>
      </c>
      <c r="BK11" s="26"/>
      <c r="BL11" s="26" t="s">
        <v>86</v>
      </c>
      <c r="BM11" s="26"/>
      <c r="BN11" s="26" t="s">
        <v>142</v>
      </c>
      <c r="BO11" s="26"/>
      <c r="BP11" s="26">
        <v>1</v>
      </c>
      <c r="BQ11" s="26">
        <v>1</v>
      </c>
      <c r="BR11" s="26">
        <v>1</v>
      </c>
      <c r="BS11" s="26">
        <v>1</v>
      </c>
      <c r="BT11" s="26" t="s">
        <v>143</v>
      </c>
      <c r="BU11" s="42"/>
      <c r="BV11" s="26"/>
      <c r="BW11" s="26"/>
    </row>
    <row r="12" spans="1:75" ht="33.75" x14ac:dyDescent="0.25">
      <c r="A12" s="24" t="s">
        <v>75</v>
      </c>
      <c r="B12" s="37" t="s">
        <v>76</v>
      </c>
      <c r="C12" s="50" t="s">
        <v>131</v>
      </c>
      <c r="D12" s="40">
        <v>9</v>
      </c>
      <c r="E12" s="51"/>
      <c r="F12" s="26"/>
      <c r="G12" s="42" t="s">
        <v>100</v>
      </c>
      <c r="H12" s="43" t="s">
        <v>114</v>
      </c>
      <c r="I12" s="44" t="s">
        <v>144</v>
      </c>
      <c r="J12" s="45"/>
      <c r="K12" s="41" t="s">
        <v>1334</v>
      </c>
      <c r="L12" s="51" t="s">
        <v>81</v>
      </c>
      <c r="M12" s="51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46"/>
      <c r="AV12" s="35"/>
      <c r="AW12" s="35"/>
      <c r="AX12" s="35"/>
      <c r="AY12" s="48"/>
      <c r="AZ12" s="48"/>
      <c r="BA12" s="48"/>
      <c r="BB12" s="48"/>
      <c r="BC12" s="48"/>
      <c r="BD12" s="48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42"/>
      <c r="BV12" s="47" t="s">
        <v>145</v>
      </c>
      <c r="BW12" s="26"/>
    </row>
    <row r="13" spans="1:75" ht="27" x14ac:dyDescent="0.25">
      <c r="A13" s="24" t="s">
        <v>75</v>
      </c>
      <c r="B13" s="37" t="s">
        <v>76</v>
      </c>
      <c r="C13" s="50" t="s">
        <v>131</v>
      </c>
      <c r="D13" s="40">
        <v>10</v>
      </c>
      <c r="E13" s="51"/>
      <c r="F13" s="26"/>
      <c r="G13" s="42" t="s">
        <v>100</v>
      </c>
      <c r="H13" s="43"/>
      <c r="I13" s="44" t="s">
        <v>132</v>
      </c>
      <c r="J13" s="45"/>
      <c r="K13" s="41" t="s">
        <v>1334</v>
      </c>
      <c r="L13" s="51" t="s">
        <v>81</v>
      </c>
      <c r="M13" s="51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46"/>
      <c r="AV13" s="35"/>
      <c r="AW13" s="35"/>
      <c r="AX13" s="35"/>
      <c r="AY13" s="48"/>
      <c r="AZ13" s="48"/>
      <c r="BA13" s="48"/>
      <c r="BB13" s="48"/>
      <c r="BC13" s="48"/>
      <c r="BD13" s="48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42"/>
      <c r="BV13" s="26" t="s">
        <v>146</v>
      </c>
      <c r="BW13" s="26"/>
    </row>
    <row r="14" spans="1:75" ht="33.75" x14ac:dyDescent="0.25">
      <c r="A14" s="24" t="s">
        <v>75</v>
      </c>
      <c r="B14" s="37" t="s">
        <v>76</v>
      </c>
      <c r="C14" s="39">
        <v>25469</v>
      </c>
      <c r="D14" s="40">
        <v>11</v>
      </c>
      <c r="E14" s="26">
        <v>32</v>
      </c>
      <c r="F14" s="26"/>
      <c r="G14" s="42" t="s">
        <v>78</v>
      </c>
      <c r="H14" s="43" t="s">
        <v>79</v>
      </c>
      <c r="I14" s="44" t="s">
        <v>79</v>
      </c>
      <c r="J14" s="45" t="s">
        <v>80</v>
      </c>
      <c r="K14" s="41" t="s">
        <v>1334</v>
      </c>
      <c r="L14" s="51" t="s">
        <v>81</v>
      </c>
      <c r="M14" s="51" t="s">
        <v>82</v>
      </c>
      <c r="N14" s="26" t="s">
        <v>147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>
        <v>-1</v>
      </c>
      <c r="AB14" s="26">
        <v>-1</v>
      </c>
      <c r="AC14" s="26"/>
      <c r="AD14" s="26">
        <v>-1</v>
      </c>
      <c r="AE14" s="26">
        <v>-1</v>
      </c>
      <c r="AF14" s="26">
        <v>-2</v>
      </c>
      <c r="AG14" s="26">
        <v>-2</v>
      </c>
      <c r="AH14" s="26"/>
      <c r="AI14" s="26">
        <v>-1</v>
      </c>
      <c r="AJ14" s="26"/>
      <c r="AK14" s="26"/>
      <c r="AL14" s="26"/>
      <c r="AM14" s="26"/>
      <c r="AN14" s="26"/>
      <c r="AO14" s="26"/>
      <c r="AP14" s="26">
        <v>-1</v>
      </c>
      <c r="AQ14" s="26"/>
      <c r="AR14" s="26"/>
      <c r="AS14" s="26">
        <v>-2</v>
      </c>
      <c r="AT14" s="26">
        <v>-2</v>
      </c>
      <c r="AU14" s="46" t="e">
        <f t="shared" si="1"/>
        <v>#REF!</v>
      </c>
      <c r="AV14" s="35">
        <f t="shared" si="0"/>
        <v>10</v>
      </c>
      <c r="AW14" s="35" t="e">
        <f>(O14*#REF!)+(P14*#REF!)+(Q14*#REF!)+(R14*#REF!)+(S14*#REF!)+(T14*#REF!)+(U14*#REF!)+(V14*#REF!)+(W14*#REF!)+(X14*#REF!)+(Y14*#REF!)+(Z14*#REF!)+(AA14*#REF!)+(AB14*#REF!)+(AC14*#REF!)+(AD14*#REF!)+(AE14*#REF!)+(AF14*#REF!)+(AG14*#REF!)+(AH14*#REF!)+(AI14*#REF!)+(AJ14*#REF!)+(AK14*#REF!)+(AL14*#REF!)+(AM14*#REF!)+(AN14*#REF!)+(AO14*#REF!)+(AP14*#REF!)+(AQ14*#REF!)+(AR14*#REF!)+(AS14*#REF!)+(AT14*#REF!)</f>
        <v>#REF!</v>
      </c>
      <c r="AX14" s="35" t="e">
        <f>#REF!+#REF!+#REF!+#REF!+#REF!+#REF!+#REF!+#REF!+#REF!+#REF!</f>
        <v>#REF!</v>
      </c>
      <c r="AY14" s="48" t="s">
        <v>139</v>
      </c>
      <c r="AZ14" s="48" t="s">
        <v>92</v>
      </c>
      <c r="BA14" s="48" t="s">
        <v>93</v>
      </c>
      <c r="BB14" s="48"/>
      <c r="BC14" s="48"/>
      <c r="BD14" s="48" t="s">
        <v>94</v>
      </c>
      <c r="BE14" s="26"/>
      <c r="BF14" s="26"/>
      <c r="BG14" s="26"/>
      <c r="BH14" s="26"/>
      <c r="BI14" s="26"/>
      <c r="BJ14" s="26" t="s">
        <v>141</v>
      </c>
      <c r="BK14" s="26"/>
      <c r="BL14" s="26"/>
      <c r="BM14" s="26"/>
      <c r="BN14" s="26" t="s">
        <v>148</v>
      </c>
      <c r="BO14" s="26"/>
      <c r="BP14" s="26"/>
      <c r="BQ14" s="26"/>
      <c r="BR14" s="26"/>
      <c r="BS14" s="26" t="s">
        <v>149</v>
      </c>
      <c r="BT14" s="26"/>
      <c r="BU14" s="42"/>
      <c r="BV14" s="26"/>
      <c r="BW14" s="26"/>
    </row>
    <row r="15" spans="1:75" ht="27" x14ac:dyDescent="0.25">
      <c r="A15" s="24" t="s">
        <v>75</v>
      </c>
      <c r="B15" s="37" t="s">
        <v>76</v>
      </c>
      <c r="C15" s="39">
        <v>25470</v>
      </c>
      <c r="D15" s="40">
        <v>12</v>
      </c>
      <c r="E15" s="26">
        <v>34</v>
      </c>
      <c r="F15" s="26"/>
      <c r="G15" s="42" t="s">
        <v>113</v>
      </c>
      <c r="H15" s="43" t="s">
        <v>114</v>
      </c>
      <c r="I15" s="44" t="s">
        <v>114</v>
      </c>
      <c r="J15" s="45"/>
      <c r="K15" s="41" t="s">
        <v>1334</v>
      </c>
      <c r="L15" s="51" t="s">
        <v>81</v>
      </c>
      <c r="M15" s="26" t="s">
        <v>82</v>
      </c>
      <c r="N15" s="26" t="s">
        <v>150</v>
      </c>
      <c r="O15" s="26">
        <v>1</v>
      </c>
      <c r="P15" s="26">
        <v>1</v>
      </c>
      <c r="Q15" s="26">
        <v>1</v>
      </c>
      <c r="R15" s="26">
        <v>1</v>
      </c>
      <c r="S15" s="26"/>
      <c r="T15" s="26"/>
      <c r="U15" s="26"/>
      <c r="V15" s="26"/>
      <c r="W15" s="26">
        <v>1</v>
      </c>
      <c r="X15" s="26"/>
      <c r="Y15" s="26">
        <v>1</v>
      </c>
      <c r="Z15" s="26"/>
      <c r="AA15" s="26"/>
      <c r="AB15" s="26">
        <v>1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>
        <v>1</v>
      </c>
      <c r="AT15" s="26">
        <v>1</v>
      </c>
      <c r="AU15" s="46" t="e">
        <f t="shared" si="1"/>
        <v>#REF!</v>
      </c>
      <c r="AV15" s="35">
        <f t="shared" si="0"/>
        <v>9</v>
      </c>
      <c r="AW15" s="35" t="e">
        <f>(O15*#REF!)+(P15*#REF!)+(Q15*#REF!)+(R15*#REF!)+(S15*#REF!)+(T15*#REF!)+(U15*#REF!)+(V15*#REF!)+(W15*#REF!)+(X15*#REF!)+(Y15*#REF!)+(Z15*#REF!)+(AA15*#REF!)+(AB15*#REF!)+(AC15*#REF!)+(AD15*#REF!)+(AE15*#REF!)+(AF15*#REF!)+(AG15*#REF!)+(AH15*#REF!)+(AI15*#REF!)+(AJ15*#REF!)+(AK15*#REF!)+(AL15*#REF!)+(AM15*#REF!)+(AN15*#REF!)+(AO15*#REF!)+(AP15*#REF!)+(AQ15*#REF!)+(AR15*#REF!)+(AS15*#REF!)+(AT15*#REF!)</f>
        <v>#REF!</v>
      </c>
      <c r="AX15" s="35" t="e">
        <f>#REF!+#REF!+#REF!+#REF!+#REF!+#REF!+#REF!+#REF!+#REF!</f>
        <v>#REF!</v>
      </c>
      <c r="AY15" s="48"/>
      <c r="AZ15" s="48"/>
      <c r="BA15" s="48"/>
      <c r="BB15" s="48"/>
      <c r="BC15" s="48"/>
      <c r="BD15" s="48"/>
      <c r="BE15" s="26"/>
      <c r="BF15" s="26"/>
      <c r="BG15" s="26"/>
      <c r="BH15" s="26" t="s">
        <v>84</v>
      </c>
      <c r="BI15" s="26" t="s">
        <v>85</v>
      </c>
      <c r="BJ15" s="26" t="s">
        <v>150</v>
      </c>
      <c r="BK15" s="26"/>
      <c r="BL15" s="26" t="s">
        <v>86</v>
      </c>
      <c r="BM15" s="26"/>
      <c r="BN15" s="26"/>
      <c r="BO15" s="26"/>
      <c r="BP15" s="26"/>
      <c r="BQ15" s="26"/>
      <c r="BR15" s="26"/>
      <c r="BS15" s="26"/>
      <c r="BT15" s="26"/>
      <c r="BU15" s="42"/>
      <c r="BV15" s="26"/>
      <c r="BW15" s="26"/>
    </row>
    <row r="16" spans="1:75" ht="135" x14ac:dyDescent="0.25">
      <c r="A16" s="24" t="s">
        <v>75</v>
      </c>
      <c r="B16" s="37" t="s">
        <v>76</v>
      </c>
      <c r="C16" s="39">
        <v>25471</v>
      </c>
      <c r="D16" s="40">
        <v>13</v>
      </c>
      <c r="E16" s="26">
        <v>113</v>
      </c>
      <c r="F16" s="26"/>
      <c r="G16" s="42" t="s">
        <v>78</v>
      </c>
      <c r="H16" s="43" t="s">
        <v>79</v>
      </c>
      <c r="I16" s="44" t="s">
        <v>79</v>
      </c>
      <c r="J16" s="45"/>
      <c r="K16" s="41" t="s">
        <v>1334</v>
      </c>
      <c r="L16" s="51" t="s">
        <v>81</v>
      </c>
      <c r="M16" s="26" t="s">
        <v>151</v>
      </c>
      <c r="N16" s="26" t="s">
        <v>152</v>
      </c>
      <c r="O16" s="26">
        <v>-1</v>
      </c>
      <c r="P16" s="26">
        <v>-1</v>
      </c>
      <c r="Q16" s="26">
        <v>-1</v>
      </c>
      <c r="R16" s="26">
        <v>-1</v>
      </c>
      <c r="S16" s="26">
        <v>-2</v>
      </c>
      <c r="T16" s="26">
        <v>-2</v>
      </c>
      <c r="U16" s="26">
        <v>-2</v>
      </c>
      <c r="V16" s="26">
        <v>-1</v>
      </c>
      <c r="W16" s="26">
        <v>-1</v>
      </c>
      <c r="X16" s="26">
        <v>-1</v>
      </c>
      <c r="Y16" s="26">
        <v>0</v>
      </c>
      <c r="Z16" s="26">
        <v>1</v>
      </c>
      <c r="AA16" s="26">
        <v>-1</v>
      </c>
      <c r="AB16" s="26">
        <v>-1</v>
      </c>
      <c r="AC16" s="26">
        <v>-1</v>
      </c>
      <c r="AD16" s="26">
        <v>1</v>
      </c>
      <c r="AE16" s="26">
        <v>-1</v>
      </c>
      <c r="AF16" s="26">
        <v>-1</v>
      </c>
      <c r="AG16" s="26">
        <v>-1</v>
      </c>
      <c r="AH16" s="26"/>
      <c r="AI16" s="26">
        <v>-1</v>
      </c>
      <c r="AJ16" s="26"/>
      <c r="AK16" s="26"/>
      <c r="AL16" s="26"/>
      <c r="AM16" s="26"/>
      <c r="AN16" s="26"/>
      <c r="AO16" s="26"/>
      <c r="AP16" s="26"/>
      <c r="AQ16" s="26">
        <v>-1</v>
      </c>
      <c r="AR16" s="26"/>
      <c r="AS16" s="26">
        <v>-1</v>
      </c>
      <c r="AT16" s="26">
        <v>-1</v>
      </c>
      <c r="AU16" s="46" t="e">
        <f t="shared" si="1"/>
        <v>#REF!</v>
      </c>
      <c r="AV16" s="35">
        <f t="shared" si="0"/>
        <v>23</v>
      </c>
      <c r="AW16" s="35" t="e">
        <f>(O16*#REF!)+(P16*#REF!)+(Q16*#REF!)+(R16*#REF!)+(S16*#REF!)+(T16*#REF!)+(U16*#REF!)+(V16*#REF!)+(W16*#REF!)+(X16*#REF!)+(Y16*#REF!)+(Z16*#REF!)+(AA16*#REF!)+(AB16*#REF!)+(AC16*#REF!)+(AD16*#REF!)+(AE16*#REF!)+(AF16*#REF!)+(AG16*#REF!)+(AH16*#REF!)+(AI16*#REF!)+(AJ16*#REF!)+(AK16*#REF!)+(AL16*#REF!)+(AM16*#REF!)+(AN16*#REF!)+(AO16*#REF!)+(AP16*#REF!)+(AQ16*#REF!)+(AR16*#REF!)+(AS16*#REF!)+(AT16*#REF!)</f>
        <v>#REF!</v>
      </c>
      <c r="AX16" s="35" t="e">
        <f>#REF!+#REF!+#REF!+#REF!+#REF!+#REF!+#REF!+#REF!+#REF!+#REF!+#REF!+#REF!+#REF!+#REF!+#REF!+#REF!+#REF!+#REF!+#REF!+#REF!+#REF!+#REF!+#REF!</f>
        <v>#REF!</v>
      </c>
      <c r="AY16" s="48" t="s">
        <v>91</v>
      </c>
      <c r="AZ16" s="48" t="s">
        <v>92</v>
      </c>
      <c r="BA16" s="48" t="s">
        <v>93</v>
      </c>
      <c r="BB16" s="48"/>
      <c r="BC16" s="48"/>
      <c r="BD16" s="48" t="s">
        <v>94</v>
      </c>
      <c r="BE16" s="26" t="s">
        <v>84</v>
      </c>
      <c r="BF16" s="26"/>
      <c r="BG16" s="26"/>
      <c r="BH16" s="26" t="s">
        <v>84</v>
      </c>
      <c r="BI16" s="26" t="s">
        <v>85</v>
      </c>
      <c r="BJ16" s="26" t="s">
        <v>153</v>
      </c>
      <c r="BK16" s="26" t="s">
        <v>86</v>
      </c>
      <c r="BL16" s="26" t="s">
        <v>86</v>
      </c>
      <c r="BM16" s="26" t="s">
        <v>154</v>
      </c>
      <c r="BN16" s="26" t="s">
        <v>155</v>
      </c>
      <c r="BO16" s="26"/>
      <c r="BP16" s="26">
        <v>1</v>
      </c>
      <c r="BQ16" s="26"/>
      <c r="BR16" s="26"/>
      <c r="BS16" s="26"/>
      <c r="BT16" s="26"/>
      <c r="BU16" s="42" t="s">
        <v>156</v>
      </c>
      <c r="BV16" s="26"/>
      <c r="BW16" s="26"/>
    </row>
    <row r="17" spans="1:75" ht="78.75" x14ac:dyDescent="0.25">
      <c r="A17" s="24" t="s">
        <v>75</v>
      </c>
      <c r="B17" s="37" t="s">
        <v>76</v>
      </c>
      <c r="C17" s="39">
        <v>25472</v>
      </c>
      <c r="D17" s="40">
        <v>14</v>
      </c>
      <c r="E17" s="26">
        <v>74</v>
      </c>
      <c r="F17" s="26"/>
      <c r="G17" s="42" t="s">
        <v>157</v>
      </c>
      <c r="H17" s="43"/>
      <c r="I17" s="44" t="s">
        <v>137</v>
      </c>
      <c r="J17" s="45" t="s">
        <v>80</v>
      </c>
      <c r="K17" s="41" t="s">
        <v>1334</v>
      </c>
      <c r="L17" s="51" t="s">
        <v>81</v>
      </c>
      <c r="M17" s="26" t="s">
        <v>82</v>
      </c>
      <c r="N17" s="26" t="s">
        <v>150</v>
      </c>
      <c r="O17" s="26"/>
      <c r="P17" s="26"/>
      <c r="Q17" s="26">
        <v>0</v>
      </c>
      <c r="R17" s="26">
        <v>-1</v>
      </c>
      <c r="S17" s="26"/>
      <c r="T17" s="26"/>
      <c r="U17" s="26"/>
      <c r="V17" s="26"/>
      <c r="W17" s="26"/>
      <c r="X17" s="26"/>
      <c r="Y17" s="26">
        <v>-1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>
        <v>-1</v>
      </c>
      <c r="AT17" s="26">
        <v>0</v>
      </c>
      <c r="AU17" s="46" t="e">
        <f t="shared" si="1"/>
        <v>#REF!</v>
      </c>
      <c r="AV17" s="35">
        <f t="shared" si="0"/>
        <v>5</v>
      </c>
      <c r="AW17" s="35" t="e">
        <f>(O17*#REF!)+(P17*#REF!)+(Q17*#REF!)+(R17*#REF!)+(S17*#REF!)+(T17*#REF!)+(U17*#REF!)+(V17*#REF!)+(W17*#REF!)+(X17*#REF!)+(Y17*#REF!)+(Z17*#REF!)+(AA17*#REF!)+(AB17*#REF!)+(AC17*#REF!)+(AD17*#REF!)+(AE17*#REF!)+(AF17*#REF!)+(AG17*#REF!)+(AH17*#REF!)+(AI17*#REF!)+(AJ17*#REF!)+(AK17*#REF!)+(AL17*#REF!)+(AM17*#REF!)+(AN17*#REF!)+(AO17*#REF!)+(AP17*#REF!)+(AQ17*#REF!)+(AR17*#REF!)+(AS17*#REF!)+(AT17*#REF!)</f>
        <v>#REF!</v>
      </c>
      <c r="AX17" s="35" t="e">
        <f>#REF!+#REF!+#REF!+#REF!+#REF!</f>
        <v>#REF!</v>
      </c>
      <c r="AY17" s="48"/>
      <c r="AZ17" s="48"/>
      <c r="BA17" s="48"/>
      <c r="BB17" s="48"/>
      <c r="BC17" s="48"/>
      <c r="BD17" s="48"/>
      <c r="BE17" s="26"/>
      <c r="BF17" s="26"/>
      <c r="BG17" s="26"/>
      <c r="BH17" s="26" t="s">
        <v>84</v>
      </c>
      <c r="BI17" s="26" t="s">
        <v>85</v>
      </c>
      <c r="BJ17" s="26" t="s">
        <v>158</v>
      </c>
      <c r="BK17" s="26"/>
      <c r="BL17" s="26" t="s">
        <v>159</v>
      </c>
      <c r="BM17" s="26"/>
      <c r="BN17" s="26" t="s">
        <v>128</v>
      </c>
      <c r="BO17" s="26"/>
      <c r="BP17" s="26"/>
      <c r="BQ17" s="26"/>
      <c r="BR17" s="26"/>
      <c r="BS17" s="26"/>
      <c r="BT17" s="26"/>
      <c r="BU17" s="42" t="s">
        <v>160</v>
      </c>
      <c r="BV17" s="26"/>
      <c r="BW17" s="26"/>
    </row>
    <row r="18" spans="1:75" ht="33.75" x14ac:dyDescent="0.25">
      <c r="A18" s="24" t="s">
        <v>75</v>
      </c>
      <c r="B18" s="37" t="s">
        <v>76</v>
      </c>
      <c r="C18" s="39">
        <v>25473</v>
      </c>
      <c r="D18" s="40" t="s">
        <v>161</v>
      </c>
      <c r="E18" s="26">
        <v>86</v>
      </c>
      <c r="F18" s="26">
        <v>1</v>
      </c>
      <c r="G18" s="42" t="s">
        <v>113</v>
      </c>
      <c r="H18" s="43" t="s">
        <v>114</v>
      </c>
      <c r="I18" s="44" t="s">
        <v>114</v>
      </c>
      <c r="J18" s="45" t="s">
        <v>80</v>
      </c>
      <c r="K18" s="41" t="s">
        <v>1334</v>
      </c>
      <c r="L18" s="51" t="s">
        <v>81</v>
      </c>
      <c r="M18" s="26" t="s">
        <v>126</v>
      </c>
      <c r="N18" s="26" t="s">
        <v>162</v>
      </c>
      <c r="O18" s="26">
        <v>1</v>
      </c>
      <c r="P18" s="26">
        <v>1</v>
      </c>
      <c r="Q18" s="26">
        <v>0</v>
      </c>
      <c r="R18" s="26">
        <v>1</v>
      </c>
      <c r="S18" s="26">
        <v>2</v>
      </c>
      <c r="T18" s="26">
        <v>1</v>
      </c>
      <c r="U18" s="26">
        <v>2</v>
      </c>
      <c r="V18" s="26">
        <v>1</v>
      </c>
      <c r="W18" s="26">
        <v>1</v>
      </c>
      <c r="X18" s="26">
        <v>1</v>
      </c>
      <c r="Y18" s="26">
        <v>2</v>
      </c>
      <c r="Z18" s="26"/>
      <c r="AA18" s="26">
        <v>1</v>
      </c>
      <c r="AB18" s="26">
        <v>1</v>
      </c>
      <c r="AC18" s="26">
        <v>1</v>
      </c>
      <c r="AD18" s="26">
        <v>1</v>
      </c>
      <c r="AE18" s="26">
        <v>1</v>
      </c>
      <c r="AF18" s="26">
        <v>0</v>
      </c>
      <c r="AG18" s="26">
        <v>2</v>
      </c>
      <c r="AH18" s="26">
        <v>1</v>
      </c>
      <c r="AI18" s="26">
        <v>1</v>
      </c>
      <c r="AJ18" s="26">
        <v>1</v>
      </c>
      <c r="AK18" s="26">
        <v>1</v>
      </c>
      <c r="AL18" s="26">
        <v>1</v>
      </c>
      <c r="AM18" s="26">
        <v>1</v>
      </c>
      <c r="AN18" s="26">
        <v>1</v>
      </c>
      <c r="AO18" s="26">
        <v>1</v>
      </c>
      <c r="AP18" s="26">
        <v>1</v>
      </c>
      <c r="AQ18" s="26">
        <v>1</v>
      </c>
      <c r="AR18" s="26">
        <v>1</v>
      </c>
      <c r="AS18" s="26">
        <v>2</v>
      </c>
      <c r="AT18" s="26">
        <v>1</v>
      </c>
      <c r="AU18" s="46" t="e">
        <f t="shared" si="1"/>
        <v>#REF!</v>
      </c>
      <c r="AV18" s="35">
        <f t="shared" si="0"/>
        <v>31</v>
      </c>
      <c r="AW18" s="35" t="e">
        <f>(O18*#REF!)+(P18*#REF!)+(Q18*#REF!)+(R18*#REF!)+(S18*#REF!)+(T18*#REF!)+(U18*#REF!)+(V18*#REF!)+(W18*#REF!)+(X18*#REF!)+(Y18*#REF!)+(Z18*#REF!)+(AA18*#REF!)+(AB18*#REF!)+(AC18*#REF!)+(AD18*#REF!)+(AE18*#REF!)+(AF18*#REF!)+(AG18*#REF!)+(AH18*#REF!)+(AI18*#REF!)+(AJ18*#REF!)+(AK18*#REF!)+(AL18*#REF!)+(AM18*#REF!)+(AN18*#REF!)+(AO18*#REF!)+(AP18*#REF!)+(AQ18*#REF!)+(AR18*#REF!)+(AS18*#REF!)+(AT18*#REF!)</f>
        <v>#REF!</v>
      </c>
      <c r="AX18" s="35" t="e">
        <f>#REF!+#REF!+#REF!+#REF!+#REF!+#REF!+#REF!+#REF!+#REF!+#REF!+#REF!+#REF!+#REF!+#REF!+#REF!+#REF!+#REF!+#REF!+#REF!+#REF!+#REF!+#REF!+#REF!+#REF!+#REF!+#REF!+#REF!+#REF!+#REF!+#REF!+#REF!</f>
        <v>#REF!</v>
      </c>
      <c r="AY18" s="48" t="s">
        <v>115</v>
      </c>
      <c r="AZ18" s="48" t="s">
        <v>115</v>
      </c>
      <c r="BA18" s="48" t="s">
        <v>116</v>
      </c>
      <c r="BB18" s="48" t="s">
        <v>163</v>
      </c>
      <c r="BC18" s="48" t="s">
        <v>116</v>
      </c>
      <c r="BD18" s="48" t="s">
        <v>117</v>
      </c>
      <c r="BE18" s="26" t="s">
        <v>95</v>
      </c>
      <c r="BF18" s="26"/>
      <c r="BG18" s="26"/>
      <c r="BH18" s="26" t="s">
        <v>118</v>
      </c>
      <c r="BI18" s="26" t="s">
        <v>164</v>
      </c>
      <c r="BJ18" s="26" t="s">
        <v>102</v>
      </c>
      <c r="BK18" s="26" t="s">
        <v>165</v>
      </c>
      <c r="BL18" s="26" t="s">
        <v>166</v>
      </c>
      <c r="BM18" s="26"/>
      <c r="BN18" s="26" t="s">
        <v>167</v>
      </c>
      <c r="BO18" s="26"/>
      <c r="BP18" s="26">
        <v>2</v>
      </c>
      <c r="BQ18" s="26">
        <v>1</v>
      </c>
      <c r="BR18" s="26">
        <v>2</v>
      </c>
      <c r="BS18" s="26">
        <v>1</v>
      </c>
      <c r="BT18" s="26" t="s">
        <v>168</v>
      </c>
      <c r="BU18" s="42"/>
      <c r="BV18" s="26"/>
      <c r="BW18" s="51" t="s">
        <v>74</v>
      </c>
    </row>
    <row r="19" spans="1:75" ht="78.75" x14ac:dyDescent="0.25">
      <c r="A19" s="24" t="s">
        <v>75</v>
      </c>
      <c r="B19" s="37" t="s">
        <v>76</v>
      </c>
      <c r="C19" s="39">
        <v>25474</v>
      </c>
      <c r="D19" s="40" t="s">
        <v>169</v>
      </c>
      <c r="E19" s="26">
        <v>87</v>
      </c>
      <c r="F19" s="26">
        <v>2</v>
      </c>
      <c r="G19" s="42" t="s">
        <v>78</v>
      </c>
      <c r="H19" s="43" t="s">
        <v>79</v>
      </c>
      <c r="I19" s="44" t="s">
        <v>79</v>
      </c>
      <c r="J19" s="45" t="s">
        <v>80</v>
      </c>
      <c r="K19" s="41" t="s">
        <v>1334</v>
      </c>
      <c r="L19" s="51" t="s">
        <v>81</v>
      </c>
      <c r="M19" s="51" t="s">
        <v>170</v>
      </c>
      <c r="N19" s="26" t="s">
        <v>141</v>
      </c>
      <c r="O19" s="26">
        <v>-1</v>
      </c>
      <c r="P19" s="26">
        <v>-1</v>
      </c>
      <c r="Q19" s="26">
        <v>-1</v>
      </c>
      <c r="R19" s="26">
        <v>-1</v>
      </c>
      <c r="S19" s="26">
        <v>0</v>
      </c>
      <c r="T19" s="26">
        <v>0</v>
      </c>
      <c r="U19" s="26">
        <v>-1</v>
      </c>
      <c r="V19" s="26"/>
      <c r="W19" s="26">
        <v>-1</v>
      </c>
      <c r="X19" s="26">
        <v>-1</v>
      </c>
      <c r="Y19" s="26">
        <v>-1</v>
      </c>
      <c r="Z19" s="26"/>
      <c r="AA19" s="26">
        <v>-1</v>
      </c>
      <c r="AB19" s="26">
        <v>-1</v>
      </c>
      <c r="AC19" s="26">
        <v>-1</v>
      </c>
      <c r="AD19" s="26">
        <v>1</v>
      </c>
      <c r="AE19" s="26">
        <v>-1</v>
      </c>
      <c r="AF19" s="26">
        <v>-2</v>
      </c>
      <c r="AG19" s="26">
        <v>-1</v>
      </c>
      <c r="AH19" s="26"/>
      <c r="AI19" s="26">
        <v>-1</v>
      </c>
      <c r="AJ19" s="26"/>
      <c r="AK19" s="26"/>
      <c r="AL19" s="26"/>
      <c r="AM19" s="26"/>
      <c r="AN19" s="26"/>
      <c r="AO19" s="26"/>
      <c r="AP19" s="26">
        <v>-1</v>
      </c>
      <c r="AQ19" s="26">
        <v>0</v>
      </c>
      <c r="AR19" s="26"/>
      <c r="AS19" s="26">
        <v>0</v>
      </c>
      <c r="AT19" s="26">
        <v>1</v>
      </c>
      <c r="AU19" s="46" t="e">
        <f t="shared" si="1"/>
        <v>#REF!</v>
      </c>
      <c r="AV19" s="35">
        <f t="shared" si="0"/>
        <v>22</v>
      </c>
      <c r="AW19" s="35" t="e">
        <f>(O19*#REF!)+(P19*#REF!)+(Q19*#REF!)+(R19*#REF!)+(S19*#REF!)+(T19*#REF!)+(U19*#REF!)+(V19*#REF!)+(W19*#REF!)+(X19*#REF!)+(Y19*#REF!)+(Z19*#REF!)+(AA19*#REF!)+(AB19*#REF!)+(AC19*#REF!)+(AD19*#REF!)+(AE19*#REF!)+(AF19*#REF!)+(AG19*#REF!)+(AH19*#REF!)+(AI19*#REF!)+(AJ19*#REF!)+(AK19*#REF!)+(AL19*#REF!)+(AM19*#REF!)+(AN19*#REF!)+(AO19*#REF!)+(AP19*#REF!)+(AQ19*#REF!)+(AR19*#REF!)+(AS19*#REF!)+(AT19*#REF!)</f>
        <v>#REF!</v>
      </c>
      <c r="AX19" s="35" t="e">
        <f>#REF!+#REF!+#REF!+#REF!+#REF!+#REF!+#REF!+#REF!+#REF!+#REF!+#REF!+#REF!+#REF!+#REF!+#REF!+#REF!+#REF!+#REF!+#REF!+#REF!+#REF!+#REF!</f>
        <v>#REF!</v>
      </c>
      <c r="AY19" s="48" t="s">
        <v>171</v>
      </c>
      <c r="AZ19" s="48" t="s">
        <v>92</v>
      </c>
      <c r="BA19" s="48" t="s">
        <v>93</v>
      </c>
      <c r="BB19" s="48"/>
      <c r="BC19" s="48"/>
      <c r="BD19" s="48" t="s">
        <v>94</v>
      </c>
      <c r="BE19" s="26"/>
      <c r="BF19" s="26"/>
      <c r="BG19" s="26"/>
      <c r="BH19" s="26" t="s">
        <v>84</v>
      </c>
      <c r="BI19" s="26" t="s">
        <v>85</v>
      </c>
      <c r="BJ19" s="26" t="s">
        <v>141</v>
      </c>
      <c r="BK19" s="26"/>
      <c r="BL19" s="26" t="s">
        <v>86</v>
      </c>
      <c r="BM19" s="26" t="s">
        <v>172</v>
      </c>
      <c r="BN19" s="26" t="s">
        <v>173</v>
      </c>
      <c r="BO19" s="26"/>
      <c r="BP19" s="26">
        <v>1</v>
      </c>
      <c r="BQ19" s="26"/>
      <c r="BR19" s="26">
        <v>1</v>
      </c>
      <c r="BS19" s="26"/>
      <c r="BT19" s="26"/>
      <c r="BU19" s="42"/>
      <c r="BV19" s="26"/>
      <c r="BW19" s="51" t="s">
        <v>74</v>
      </c>
    </row>
    <row r="20" spans="1:75" ht="27" x14ac:dyDescent="0.25">
      <c r="A20" s="24" t="s">
        <v>75</v>
      </c>
      <c r="B20" s="37" t="s">
        <v>76</v>
      </c>
      <c r="C20" s="39">
        <v>25475</v>
      </c>
      <c r="D20" s="40" t="s">
        <v>174</v>
      </c>
      <c r="E20" s="26">
        <v>88</v>
      </c>
      <c r="F20" s="26">
        <v>3</v>
      </c>
      <c r="G20" s="42" t="s">
        <v>113</v>
      </c>
      <c r="H20" s="43"/>
      <c r="I20" s="44" t="s">
        <v>175</v>
      </c>
      <c r="J20" s="45" t="s">
        <v>80</v>
      </c>
      <c r="K20" s="41" t="s">
        <v>1334</v>
      </c>
      <c r="L20" s="51" t="s">
        <v>81</v>
      </c>
      <c r="M20" s="26" t="s">
        <v>82</v>
      </c>
      <c r="N20" s="26" t="s">
        <v>102</v>
      </c>
      <c r="O20" s="26">
        <v>0</v>
      </c>
      <c r="P20" s="26">
        <v>1</v>
      </c>
      <c r="Q20" s="26">
        <v>1</v>
      </c>
      <c r="R20" s="26">
        <v>1</v>
      </c>
      <c r="S20" s="26">
        <v>1</v>
      </c>
      <c r="T20" s="26"/>
      <c r="U20" s="26"/>
      <c r="V20" s="26"/>
      <c r="W20" s="26">
        <v>1</v>
      </c>
      <c r="X20" s="26">
        <v>1</v>
      </c>
      <c r="Y20" s="26">
        <v>2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46" t="e">
        <f t="shared" si="1"/>
        <v>#REF!</v>
      </c>
      <c r="AV20" s="35">
        <f t="shared" si="0"/>
        <v>8</v>
      </c>
      <c r="AW20" s="35" t="e">
        <f>(O20*#REF!)+(P20*#REF!)+(Q20*#REF!)+(R20*#REF!)+(S20*#REF!)+(T20*#REF!)+(U20*#REF!)+(V20*#REF!)+(W20*#REF!)+(X20*#REF!)+(Y20*#REF!)+(Z20*#REF!)+(AA20*#REF!)+(AB20*#REF!)+(AC20*#REF!)+(AD20*#REF!)+(AE20*#REF!)+(AF20*#REF!)+(AG20*#REF!)+(AH20*#REF!)+(AI20*#REF!)+(AJ20*#REF!)+(AK20*#REF!)+(AL20*#REF!)+(AM20*#REF!)+(AN20*#REF!)+(AO20*#REF!)+(AP20*#REF!)+(AQ20*#REF!)+(AR20*#REF!)+(AS20*#REF!)+(AT20*#REF!)</f>
        <v>#REF!</v>
      </c>
      <c r="AX20" s="35" t="e">
        <f>#REF!+#REF!+#REF!+#REF!+#REF!+#REF!+#REF!+#REF!</f>
        <v>#REF!</v>
      </c>
      <c r="AY20" s="48"/>
      <c r="AZ20" s="48"/>
      <c r="BA20" s="48"/>
      <c r="BB20" s="48"/>
      <c r="BC20" s="48"/>
      <c r="BD20" s="48"/>
      <c r="BE20" s="26"/>
      <c r="BF20" s="26"/>
      <c r="BG20" s="26"/>
      <c r="BH20" s="26" t="s">
        <v>84</v>
      </c>
      <c r="BI20" s="26" t="s">
        <v>85</v>
      </c>
      <c r="BJ20" s="26" t="s">
        <v>102</v>
      </c>
      <c r="BK20" s="26"/>
      <c r="BL20" s="26" t="s">
        <v>86</v>
      </c>
      <c r="BM20" s="26"/>
      <c r="BN20" s="26"/>
      <c r="BO20" s="26"/>
      <c r="BP20" s="26"/>
      <c r="BQ20" s="26"/>
      <c r="BR20" s="26"/>
      <c r="BS20" s="26"/>
      <c r="BT20" s="26"/>
      <c r="BU20" s="42"/>
      <c r="BV20" s="26"/>
      <c r="BW20" s="26"/>
    </row>
    <row r="21" spans="1:75" ht="33.75" x14ac:dyDescent="0.25">
      <c r="A21" s="24" t="s">
        <v>75</v>
      </c>
      <c r="B21" s="37" t="s">
        <v>76</v>
      </c>
      <c r="C21" s="39">
        <v>25476</v>
      </c>
      <c r="D21" s="40" t="s">
        <v>176</v>
      </c>
      <c r="E21" s="26" t="s">
        <v>177</v>
      </c>
      <c r="F21" s="26">
        <v>4</v>
      </c>
      <c r="G21" s="42" t="s">
        <v>100</v>
      </c>
      <c r="H21" s="43"/>
      <c r="I21" s="44" t="s">
        <v>132</v>
      </c>
      <c r="J21" s="45" t="s">
        <v>80</v>
      </c>
      <c r="K21" s="41" t="s">
        <v>1334</v>
      </c>
      <c r="L21" s="26" t="s">
        <v>133</v>
      </c>
      <c r="M21" s="26" t="s">
        <v>178</v>
      </c>
      <c r="N21" s="26" t="s">
        <v>179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46"/>
      <c r="AV21" s="35">
        <f t="shared" si="0"/>
        <v>0</v>
      </c>
      <c r="AW21" s="35" t="e">
        <f>(O21*#REF!)+(P21*#REF!)+(Q21*#REF!)+(R21*#REF!)+(S21*#REF!)+(T21*#REF!)+(U21*#REF!)+(V21*#REF!)+(W21*#REF!)+(X21*#REF!)+(Y21*#REF!)+(Z21*#REF!)+(AA21*#REF!)+(AB21*#REF!)+(AC21*#REF!)+(AD21*#REF!)+(AE21*#REF!)+(AF21*#REF!)+(AG21*#REF!)+(AH21*#REF!)+(AI21*#REF!)+(AJ21*#REF!)+(AK21*#REF!)+(AL21*#REF!)+(AM21*#REF!)+(AN21*#REF!)+(AO21*#REF!)+(AP21*#REF!)+(AQ21*#REF!)+(AR21*#REF!)+(AS21*#REF!)+(AT21*#REF!)</f>
        <v>#REF!</v>
      </c>
      <c r="AX21" s="49"/>
      <c r="AY21" s="45"/>
      <c r="AZ21" s="45"/>
      <c r="BA21" s="45"/>
      <c r="BB21" s="45"/>
      <c r="BC21" s="45"/>
      <c r="BD21" s="45"/>
      <c r="BE21" s="26"/>
      <c r="BF21" s="26"/>
      <c r="BG21" s="26"/>
      <c r="BH21" s="26"/>
      <c r="BI21" s="26"/>
      <c r="BJ21" s="26"/>
      <c r="BK21" s="26"/>
      <c r="BL21" s="26"/>
      <c r="BM21" s="26" t="s">
        <v>180</v>
      </c>
      <c r="BN21" s="26"/>
      <c r="BO21" s="26"/>
      <c r="BP21" s="26"/>
      <c r="BQ21" s="26"/>
      <c r="BR21" s="26"/>
      <c r="BS21" s="26"/>
      <c r="BT21" s="26"/>
      <c r="BU21" s="42"/>
      <c r="BV21" s="26"/>
      <c r="BW21" s="26"/>
    </row>
    <row r="22" spans="1:75" ht="56.25" x14ac:dyDescent="0.25">
      <c r="A22" s="24" t="s">
        <v>75</v>
      </c>
      <c r="B22" s="37" t="s">
        <v>76</v>
      </c>
      <c r="C22" s="39">
        <v>25477</v>
      </c>
      <c r="D22" s="40">
        <v>16</v>
      </c>
      <c r="E22" s="26">
        <v>47</v>
      </c>
      <c r="F22" s="26"/>
      <c r="G22" s="42" t="s">
        <v>100</v>
      </c>
      <c r="H22" s="43" t="s">
        <v>79</v>
      </c>
      <c r="I22" s="44" t="s">
        <v>101</v>
      </c>
      <c r="J22" s="45" t="s">
        <v>181</v>
      </c>
      <c r="K22" s="41" t="s">
        <v>1334</v>
      </c>
      <c r="L22" s="26" t="s">
        <v>133</v>
      </c>
      <c r="M22" s="26" t="s">
        <v>178</v>
      </c>
      <c r="N22" s="26" t="s">
        <v>182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46"/>
      <c r="AV22" s="35">
        <f t="shared" si="0"/>
        <v>0</v>
      </c>
      <c r="AW22" s="35" t="e">
        <f>(O22*#REF!)+(P22*#REF!)+(Q22*#REF!)+(R22*#REF!)+(S22*#REF!)+(T22*#REF!)+(U22*#REF!)+(V22*#REF!)+(W22*#REF!)+(X22*#REF!)+(Y22*#REF!)+(Z22*#REF!)+(AA22*#REF!)+(AB22*#REF!)+(AC22*#REF!)+(AD22*#REF!)+(AE22*#REF!)+(AF22*#REF!)+(AG22*#REF!)+(AH22*#REF!)+(AI22*#REF!)+(AJ22*#REF!)+(AK22*#REF!)+(AL22*#REF!)+(AM22*#REF!)+(AN22*#REF!)+(AO22*#REF!)+(AP22*#REF!)+(AQ22*#REF!)+(AR22*#REF!)+(AS22*#REF!)+(AT22*#REF!)</f>
        <v>#REF!</v>
      </c>
      <c r="AX22" s="49"/>
      <c r="AY22" s="45"/>
      <c r="AZ22" s="45"/>
      <c r="BA22" s="45"/>
      <c r="BB22" s="45"/>
      <c r="BC22" s="45"/>
      <c r="BD22" s="45"/>
      <c r="BE22" s="26"/>
      <c r="BF22" s="26"/>
      <c r="BG22" s="26"/>
      <c r="BH22" s="26"/>
      <c r="BI22" s="26"/>
      <c r="BJ22" s="26"/>
      <c r="BK22" s="26"/>
      <c r="BL22" s="26"/>
      <c r="BM22" s="26" t="s">
        <v>183</v>
      </c>
      <c r="BN22" s="26"/>
      <c r="BO22" s="26"/>
      <c r="BP22" s="26"/>
      <c r="BQ22" s="26"/>
      <c r="BR22" s="26"/>
      <c r="BS22" s="26"/>
      <c r="BT22" s="26"/>
      <c r="BU22" s="42" t="s">
        <v>184</v>
      </c>
      <c r="BV22" s="26"/>
      <c r="BW22" s="26"/>
    </row>
    <row r="23" spans="1:75" ht="56.25" x14ac:dyDescent="0.25">
      <c r="A23" s="24" t="s">
        <v>75</v>
      </c>
      <c r="B23" s="37" t="s">
        <v>76</v>
      </c>
      <c r="C23" s="50" t="s">
        <v>131</v>
      </c>
      <c r="D23" s="40">
        <v>17</v>
      </c>
      <c r="E23" s="26"/>
      <c r="F23" s="26"/>
      <c r="G23" s="42" t="s">
        <v>100</v>
      </c>
      <c r="H23" s="43"/>
      <c r="I23" s="44" t="s">
        <v>132</v>
      </c>
      <c r="J23" s="45"/>
      <c r="K23" s="41" t="s">
        <v>1334</v>
      </c>
      <c r="L23" s="26" t="s">
        <v>81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46"/>
      <c r="AV23" s="35"/>
      <c r="AW23" s="35"/>
      <c r="AX23" s="49"/>
      <c r="AY23" s="45"/>
      <c r="AZ23" s="45"/>
      <c r="BA23" s="45"/>
      <c r="BB23" s="45"/>
      <c r="BC23" s="45"/>
      <c r="BD23" s="45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42"/>
      <c r="BV23" s="51" t="s">
        <v>185</v>
      </c>
      <c r="BW23" s="26"/>
    </row>
    <row r="24" spans="1:75" ht="56.25" x14ac:dyDescent="0.25">
      <c r="A24" s="24" t="s">
        <v>75</v>
      </c>
      <c r="B24" s="37" t="s">
        <v>76</v>
      </c>
      <c r="C24" s="39">
        <v>25478</v>
      </c>
      <c r="D24" s="40">
        <v>18</v>
      </c>
      <c r="E24" s="26">
        <v>110</v>
      </c>
      <c r="F24" s="26"/>
      <c r="G24" s="42" t="s">
        <v>186</v>
      </c>
      <c r="H24" s="43" t="s">
        <v>79</v>
      </c>
      <c r="I24" s="44" t="s">
        <v>79</v>
      </c>
      <c r="J24" s="45"/>
      <c r="K24" s="41" t="s">
        <v>1334</v>
      </c>
      <c r="L24" s="26" t="s">
        <v>81</v>
      </c>
      <c r="M24" s="26" t="s">
        <v>151</v>
      </c>
      <c r="N24" s="26" t="s">
        <v>152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>
        <v>-1</v>
      </c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>
        <v>-2</v>
      </c>
      <c r="AT24" s="26">
        <v>-2</v>
      </c>
      <c r="AU24" s="46" t="e">
        <f t="shared" si="1"/>
        <v>#REF!</v>
      </c>
      <c r="AV24" s="35">
        <f t="shared" si="0"/>
        <v>3</v>
      </c>
      <c r="AW24" s="35" t="e">
        <f>(O24*#REF!)+(P24*#REF!)+(Q24*#REF!)+(R24*#REF!)+(S24*#REF!)+(T24*#REF!)+(U24*#REF!)+(V24*#REF!)+(W24*#REF!)+(X24*#REF!)+(Y24*#REF!)+(Z24*#REF!)+(AA24*#REF!)+(AB24*#REF!)+(AC24*#REF!)+(AD24*#REF!)+(AE24*#REF!)+(AF24*#REF!)+(AG24*#REF!)+(AH24*#REF!)+(AI24*#REF!)+(AJ24*#REF!)+(AK24*#REF!)+(AL24*#REF!)+(AM24*#REF!)+(AN24*#REF!)+(AO24*#REF!)+(AP24*#REF!)+(AQ24*#REF!)+(AR24*#REF!)+(AS24*#REF!)+(AT24*#REF!)</f>
        <v>#REF!</v>
      </c>
      <c r="AX24" s="35" t="e">
        <f>#REF!+#REF!+#REF!</f>
        <v>#REF!</v>
      </c>
      <c r="AY24" s="48"/>
      <c r="AZ24" s="48"/>
      <c r="BA24" s="48"/>
      <c r="BB24" s="48"/>
      <c r="BC24" s="48"/>
      <c r="BD24" s="48"/>
      <c r="BE24" s="26"/>
      <c r="BF24" s="26"/>
      <c r="BG24" s="26"/>
      <c r="BH24" s="26" t="s">
        <v>84</v>
      </c>
      <c r="BI24" s="26" t="s">
        <v>85</v>
      </c>
      <c r="BJ24" s="26" t="s">
        <v>187</v>
      </c>
      <c r="BK24" s="26"/>
      <c r="BL24" s="26" t="s">
        <v>86</v>
      </c>
      <c r="BM24" s="26" t="s">
        <v>188</v>
      </c>
      <c r="BN24" s="26" t="s">
        <v>189</v>
      </c>
      <c r="BO24" s="26"/>
      <c r="BP24" s="26"/>
      <c r="BQ24" s="26"/>
      <c r="BR24" s="26"/>
      <c r="BS24" s="26"/>
      <c r="BT24" s="26"/>
      <c r="BU24" s="42" t="s">
        <v>190</v>
      </c>
      <c r="BV24" s="26"/>
      <c r="BW24" s="26" t="s">
        <v>191</v>
      </c>
    </row>
    <row r="25" spans="1:75" ht="90" x14ac:dyDescent="0.25">
      <c r="A25" s="24" t="s">
        <v>75</v>
      </c>
      <c r="B25" s="37" t="s">
        <v>76</v>
      </c>
      <c r="C25" s="39">
        <v>25479</v>
      </c>
      <c r="D25" s="40">
        <v>19</v>
      </c>
      <c r="E25" s="26">
        <v>104</v>
      </c>
      <c r="F25" s="26"/>
      <c r="G25" s="42" t="s">
        <v>113</v>
      </c>
      <c r="H25" s="43" t="s">
        <v>114</v>
      </c>
      <c r="I25" s="44" t="s">
        <v>114</v>
      </c>
      <c r="J25" s="45"/>
      <c r="K25" s="41" t="s">
        <v>1334</v>
      </c>
      <c r="L25" s="26" t="s">
        <v>81</v>
      </c>
      <c r="M25" s="26" t="s">
        <v>82</v>
      </c>
      <c r="N25" s="26" t="s">
        <v>104</v>
      </c>
      <c r="O25" s="26">
        <v>1</v>
      </c>
      <c r="P25" s="26">
        <v>1</v>
      </c>
      <c r="Q25" s="26">
        <v>1</v>
      </c>
      <c r="R25" s="26">
        <v>1</v>
      </c>
      <c r="S25" s="26">
        <v>1</v>
      </c>
      <c r="T25" s="26"/>
      <c r="U25" s="26"/>
      <c r="V25" s="26"/>
      <c r="W25" s="26">
        <v>1</v>
      </c>
      <c r="X25" s="26">
        <v>0</v>
      </c>
      <c r="Y25" s="26">
        <v>1</v>
      </c>
      <c r="Z25" s="26"/>
      <c r="AA25" s="26">
        <v>1</v>
      </c>
      <c r="AB25" s="26">
        <v>1</v>
      </c>
      <c r="AC25" s="26"/>
      <c r="AD25" s="26">
        <v>1</v>
      </c>
      <c r="AE25" s="26">
        <v>1</v>
      </c>
      <c r="AF25" s="26">
        <v>1</v>
      </c>
      <c r="AG25" s="26">
        <v>2</v>
      </c>
      <c r="AH25" s="26"/>
      <c r="AI25" s="26">
        <v>1</v>
      </c>
      <c r="AJ25" s="26">
        <v>1</v>
      </c>
      <c r="AK25" s="26"/>
      <c r="AL25" s="26"/>
      <c r="AM25" s="26"/>
      <c r="AN25" s="26">
        <v>1</v>
      </c>
      <c r="AO25" s="26"/>
      <c r="AP25" s="26">
        <v>1</v>
      </c>
      <c r="AQ25" s="26">
        <v>0</v>
      </c>
      <c r="AR25" s="26"/>
      <c r="AS25" s="26">
        <v>1</v>
      </c>
      <c r="AT25" s="26">
        <v>0</v>
      </c>
      <c r="AU25" s="46" t="e">
        <f t="shared" si="1"/>
        <v>#REF!</v>
      </c>
      <c r="AV25" s="35">
        <f t="shared" si="0"/>
        <v>21</v>
      </c>
      <c r="AW25" s="35" t="e">
        <f>(O25*#REF!)+(P25*#REF!)+(Q25*#REF!)+(R25*#REF!)+(S25*#REF!)+(T25*#REF!)+(U25*#REF!)+(V25*#REF!)+(W25*#REF!)+(X25*#REF!)+(Y25*#REF!)+(Z25*#REF!)+(AA25*#REF!)+(AB25*#REF!)+(AC25*#REF!)+(AD25*#REF!)+(AE25*#REF!)+(AF25*#REF!)+(AG25*#REF!)+(AH25*#REF!)+(AI25*#REF!)+(AJ25*#REF!)+(AK25*#REF!)+(AL25*#REF!)+(AM25*#REF!)+(AN25*#REF!)+(AO25*#REF!)+(AP25*#REF!)+(AQ25*#REF!)+(AR25*#REF!)+(AS25*#REF!)+(AT25*#REF!)</f>
        <v>#REF!</v>
      </c>
      <c r="AX25" s="35" t="e">
        <f>#REF!+#REF!+#REF!+#REF!+#REF!+#REF!+#REF!+#REF!+#REF!+#REF!+#REF!+#REF!+#REF!+#REF!+#REF!+#REF!+#REF!+#REF!+#REF!+#REF!+#REF!</f>
        <v>#REF!</v>
      </c>
      <c r="AY25" s="48" t="s">
        <v>192</v>
      </c>
      <c r="AZ25" s="48" t="s">
        <v>115</v>
      </c>
      <c r="BA25" s="48" t="s">
        <v>116</v>
      </c>
      <c r="BB25" s="48"/>
      <c r="BC25" s="48"/>
      <c r="BD25" s="48" t="s">
        <v>117</v>
      </c>
      <c r="BE25" s="26"/>
      <c r="BF25" s="26"/>
      <c r="BG25" s="26"/>
      <c r="BH25" s="26" t="s">
        <v>84</v>
      </c>
      <c r="BI25" s="26" t="s">
        <v>85</v>
      </c>
      <c r="BJ25" s="26" t="s">
        <v>193</v>
      </c>
      <c r="BK25" s="26"/>
      <c r="BL25" s="26" t="s">
        <v>194</v>
      </c>
      <c r="BM25" s="26"/>
      <c r="BN25" s="26" t="s">
        <v>195</v>
      </c>
      <c r="BO25" s="26"/>
      <c r="BP25" s="26"/>
      <c r="BQ25" s="26"/>
      <c r="BR25" s="26">
        <v>1</v>
      </c>
      <c r="BS25" s="26">
        <v>2</v>
      </c>
      <c r="BT25" s="26"/>
      <c r="BU25" s="42" t="s">
        <v>196</v>
      </c>
      <c r="BV25" s="26"/>
      <c r="BW25" s="26"/>
    </row>
    <row r="26" spans="1:75" ht="191.25" x14ac:dyDescent="0.25">
      <c r="A26" s="24" t="s">
        <v>75</v>
      </c>
      <c r="B26" s="37" t="s">
        <v>76</v>
      </c>
      <c r="C26" s="39">
        <v>25480</v>
      </c>
      <c r="D26" s="40">
        <v>21</v>
      </c>
      <c r="E26" s="26">
        <v>144</v>
      </c>
      <c r="F26" s="26"/>
      <c r="G26" s="42" t="s">
        <v>113</v>
      </c>
      <c r="H26" s="43" t="s">
        <v>114</v>
      </c>
      <c r="I26" s="44" t="s">
        <v>114</v>
      </c>
      <c r="J26" s="45" t="s">
        <v>80</v>
      </c>
      <c r="K26" s="41" t="s">
        <v>1334</v>
      </c>
      <c r="L26" s="26" t="s">
        <v>81</v>
      </c>
      <c r="M26" s="26" t="s">
        <v>126</v>
      </c>
      <c r="N26" s="26" t="s">
        <v>162</v>
      </c>
      <c r="O26" s="26"/>
      <c r="P26" s="26"/>
      <c r="Q26" s="26">
        <v>0</v>
      </c>
      <c r="R26" s="26"/>
      <c r="S26" s="26">
        <v>1</v>
      </c>
      <c r="T26" s="26"/>
      <c r="U26" s="26"/>
      <c r="V26" s="26"/>
      <c r="W26" s="26"/>
      <c r="X26" s="26">
        <v>1</v>
      </c>
      <c r="Y26" s="26"/>
      <c r="Z26" s="26"/>
      <c r="AA26" s="26">
        <v>1</v>
      </c>
      <c r="AB26" s="26">
        <v>2</v>
      </c>
      <c r="AC26" s="26">
        <v>0</v>
      </c>
      <c r="AD26" s="26">
        <v>0</v>
      </c>
      <c r="AE26" s="26">
        <v>1</v>
      </c>
      <c r="AF26" s="26">
        <v>2</v>
      </c>
      <c r="AG26" s="26">
        <v>2</v>
      </c>
      <c r="AH26" s="26"/>
      <c r="AI26" s="26">
        <v>2</v>
      </c>
      <c r="AJ26" s="26"/>
      <c r="AK26" s="26"/>
      <c r="AL26" s="26"/>
      <c r="AM26" s="26"/>
      <c r="AN26" s="26"/>
      <c r="AO26" s="26"/>
      <c r="AP26" s="26">
        <v>1</v>
      </c>
      <c r="AQ26" s="26">
        <v>2</v>
      </c>
      <c r="AR26" s="26"/>
      <c r="AS26" s="26">
        <v>2</v>
      </c>
      <c r="AT26" s="26">
        <v>1</v>
      </c>
      <c r="AU26" s="46" t="e">
        <f t="shared" si="1"/>
        <v>#REF!</v>
      </c>
      <c r="AV26" s="35">
        <f t="shared" si="0"/>
        <v>15</v>
      </c>
      <c r="AW26" s="35" t="e">
        <f>(O26*#REF!)+(P26*#REF!)+(Q26*#REF!)+(R26*#REF!)+(S26*#REF!)+(T26*#REF!)+(U26*#REF!)+(V26*#REF!)+(W26*#REF!)+(X26*#REF!)+(Y26*#REF!)+(Z26*#REF!)+(AA26*#REF!)+(AB26*#REF!)+(AC26*#REF!)+(AD26*#REF!)+(AE26*#REF!)+(AF26*#REF!)+(AG26*#REF!)+(AH26*#REF!)+(AI26*#REF!)+(AJ26*#REF!)+(AK26*#REF!)+(AL26*#REF!)+(AM26*#REF!)+(AN26*#REF!)+(AO26*#REF!)+(AP26*#REF!)+(AQ26*#REF!)+(AR26*#REF!)+(AS26*#REF!)+(AT26*#REF!)</f>
        <v>#REF!</v>
      </c>
      <c r="AX26" s="35" t="e">
        <f>#REF!+#REF!+#REF!+#REF!+#REF!+#REF!+#REF!+#REF!+#REF!+#REF!+#REF!+#REF!+#REF!+#REF!+#REF!</f>
        <v>#REF!</v>
      </c>
      <c r="AY26" s="48" t="s">
        <v>197</v>
      </c>
      <c r="AZ26" s="48" t="s">
        <v>115</v>
      </c>
      <c r="BA26" s="48" t="s">
        <v>116</v>
      </c>
      <c r="BB26" s="48"/>
      <c r="BC26" s="48"/>
      <c r="BD26" s="48" t="s">
        <v>117</v>
      </c>
      <c r="BE26" s="26" t="s">
        <v>198</v>
      </c>
      <c r="BF26" s="26"/>
      <c r="BG26" s="26"/>
      <c r="BH26" s="26" t="s">
        <v>198</v>
      </c>
      <c r="BI26" s="26" t="s">
        <v>199</v>
      </c>
      <c r="BJ26" s="26" t="s">
        <v>102</v>
      </c>
      <c r="BK26" s="26" t="s">
        <v>200</v>
      </c>
      <c r="BL26" s="26" t="s">
        <v>201</v>
      </c>
      <c r="BM26" s="26"/>
      <c r="BN26" s="26"/>
      <c r="BO26" s="26"/>
      <c r="BP26" s="26">
        <v>1</v>
      </c>
      <c r="BQ26" s="26">
        <v>3</v>
      </c>
      <c r="BR26" s="26">
        <v>1</v>
      </c>
      <c r="BS26" s="26">
        <v>1</v>
      </c>
      <c r="BT26" s="26"/>
      <c r="BU26" s="42" t="s">
        <v>202</v>
      </c>
      <c r="BV26" s="26" t="s">
        <v>203</v>
      </c>
      <c r="BW26" s="26"/>
    </row>
    <row r="27" spans="1:75" ht="27" x14ac:dyDescent="0.25">
      <c r="A27" s="24" t="s">
        <v>75</v>
      </c>
      <c r="B27" s="37" t="s">
        <v>76</v>
      </c>
      <c r="C27" s="39">
        <v>25481</v>
      </c>
      <c r="D27" s="40">
        <v>24</v>
      </c>
      <c r="E27" s="26">
        <v>136</v>
      </c>
      <c r="F27" s="26"/>
      <c r="G27" s="42" t="s">
        <v>100</v>
      </c>
      <c r="H27" s="43" t="s">
        <v>79</v>
      </c>
      <c r="I27" s="44" t="s">
        <v>101</v>
      </c>
      <c r="J27" s="45" t="s">
        <v>181</v>
      </c>
      <c r="K27" s="41" t="s">
        <v>1334</v>
      </c>
      <c r="L27" s="26" t="s">
        <v>81</v>
      </c>
      <c r="M27" s="26" t="s">
        <v>82</v>
      </c>
      <c r="N27" s="26" t="s">
        <v>150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46"/>
      <c r="AV27" s="35">
        <f t="shared" si="0"/>
        <v>0</v>
      </c>
      <c r="AW27" s="35" t="e">
        <f>(O27*#REF!)+(P27*#REF!)+(Q27*#REF!)+(R27*#REF!)+(S27*#REF!)+(T27*#REF!)+(U27*#REF!)+(V27*#REF!)+(W27*#REF!)+(X27*#REF!)+(Y27*#REF!)+(Z27*#REF!)+(AA27*#REF!)+(AB27*#REF!)+(AC27*#REF!)+(AD27*#REF!)+(AE27*#REF!)+(AF27*#REF!)+(AG27*#REF!)+(AH27*#REF!)+(AI27*#REF!)+(AJ27*#REF!)+(AK27*#REF!)+(AL27*#REF!)+(AM27*#REF!)+(AN27*#REF!)+(AO27*#REF!)+(AP27*#REF!)+(AQ27*#REF!)+(AR27*#REF!)+(AS27*#REF!)+(AT27*#REF!)</f>
        <v>#REF!</v>
      </c>
      <c r="AX27" s="35"/>
      <c r="AY27" s="48"/>
      <c r="AZ27" s="48"/>
      <c r="BA27" s="48"/>
      <c r="BB27" s="48"/>
      <c r="BC27" s="48"/>
      <c r="BD27" s="48"/>
      <c r="BE27" s="26"/>
      <c r="BF27" s="26"/>
      <c r="BG27" s="26"/>
      <c r="BH27" s="26" t="s">
        <v>118</v>
      </c>
      <c r="BI27" s="26" t="s">
        <v>204</v>
      </c>
      <c r="BJ27" s="26" t="s">
        <v>102</v>
      </c>
      <c r="BK27" s="26"/>
      <c r="BL27" s="26" t="s">
        <v>166</v>
      </c>
      <c r="BM27" s="26"/>
      <c r="BN27" s="26"/>
      <c r="BO27" s="26"/>
      <c r="BP27" s="26"/>
      <c r="BQ27" s="26"/>
      <c r="BR27" s="26"/>
      <c r="BS27" s="26"/>
      <c r="BT27" s="26"/>
      <c r="BU27" s="42"/>
      <c r="BV27" s="26"/>
      <c r="BW27" s="26"/>
    </row>
    <row r="28" spans="1:75" ht="45" x14ac:dyDescent="0.25">
      <c r="A28" s="24" t="s">
        <v>75</v>
      </c>
      <c r="B28" s="37" t="s">
        <v>76</v>
      </c>
      <c r="C28" s="39">
        <v>25482</v>
      </c>
      <c r="D28" s="40">
        <v>25</v>
      </c>
      <c r="E28" s="26">
        <v>173</v>
      </c>
      <c r="F28" s="26"/>
      <c r="G28" s="42" t="s">
        <v>205</v>
      </c>
      <c r="H28" s="43" t="s">
        <v>79</v>
      </c>
      <c r="I28" s="44" t="s">
        <v>206</v>
      </c>
      <c r="J28" s="45" t="s">
        <v>181</v>
      </c>
      <c r="K28" s="41" t="s">
        <v>1334</v>
      </c>
      <c r="L28" s="26" t="s">
        <v>81</v>
      </c>
      <c r="M28" s="26" t="s">
        <v>170</v>
      </c>
      <c r="N28" s="26" t="s">
        <v>141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>
        <v>1</v>
      </c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 t="s">
        <v>207</v>
      </c>
      <c r="AT28" s="26">
        <v>0</v>
      </c>
      <c r="AU28" s="46">
        <v>0</v>
      </c>
      <c r="AV28" s="35">
        <f t="shared" si="0"/>
        <v>2</v>
      </c>
      <c r="AW28" s="35">
        <v>0</v>
      </c>
      <c r="AX28" s="35"/>
      <c r="AY28" s="48"/>
      <c r="AZ28" s="48"/>
      <c r="BA28" s="48"/>
      <c r="BB28" s="48"/>
      <c r="BC28" s="48"/>
      <c r="BD28" s="48"/>
      <c r="BE28" s="26"/>
      <c r="BF28" s="26"/>
      <c r="BG28" s="26"/>
      <c r="BH28" s="26"/>
      <c r="BI28" s="26"/>
      <c r="BJ28" s="26" t="s">
        <v>141</v>
      </c>
      <c r="BK28" s="26"/>
      <c r="BL28" s="26"/>
      <c r="BM28" s="26"/>
      <c r="BN28" s="26" t="s">
        <v>208</v>
      </c>
      <c r="BO28" s="26"/>
      <c r="BP28" s="26">
        <v>0</v>
      </c>
      <c r="BQ28" s="26"/>
      <c r="BR28" s="26"/>
      <c r="BS28" s="26"/>
      <c r="BT28" s="26"/>
      <c r="BU28" s="42" t="s">
        <v>209</v>
      </c>
      <c r="BV28" s="26"/>
      <c r="BW28" s="26" t="s">
        <v>130</v>
      </c>
    </row>
    <row r="29" spans="1:75" ht="27" x14ac:dyDescent="0.25">
      <c r="A29" s="24" t="s">
        <v>75</v>
      </c>
      <c r="B29" s="37" t="s">
        <v>76</v>
      </c>
      <c r="C29" s="50" t="s">
        <v>131</v>
      </c>
      <c r="D29" s="40">
        <v>27</v>
      </c>
      <c r="E29" s="26"/>
      <c r="F29" s="26"/>
      <c r="G29" s="42" t="s">
        <v>100</v>
      </c>
      <c r="H29" s="43" t="s">
        <v>79</v>
      </c>
      <c r="I29" s="44" t="s">
        <v>101</v>
      </c>
      <c r="J29" s="45" t="s">
        <v>181</v>
      </c>
      <c r="K29" s="41" t="s">
        <v>1334</v>
      </c>
      <c r="L29" s="26" t="s">
        <v>133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46"/>
      <c r="AV29" s="35"/>
      <c r="AW29" s="35"/>
      <c r="AX29" s="35"/>
      <c r="AY29" s="48"/>
      <c r="AZ29" s="48"/>
      <c r="BA29" s="48"/>
      <c r="BB29" s="48"/>
      <c r="BC29" s="48"/>
      <c r="BD29" s="48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42"/>
      <c r="BV29" s="26" t="s">
        <v>210</v>
      </c>
      <c r="BW29" s="26"/>
    </row>
    <row r="30" spans="1:75" ht="90" x14ac:dyDescent="0.25">
      <c r="A30" s="24" t="s">
        <v>75</v>
      </c>
      <c r="B30" s="37" t="s">
        <v>76</v>
      </c>
      <c r="C30" s="39">
        <v>25483</v>
      </c>
      <c r="D30" s="40">
        <v>28</v>
      </c>
      <c r="E30" s="26">
        <v>52</v>
      </c>
      <c r="F30" s="26"/>
      <c r="G30" s="42" t="s">
        <v>186</v>
      </c>
      <c r="H30" s="43" t="s">
        <v>79</v>
      </c>
      <c r="I30" s="44" t="s">
        <v>79</v>
      </c>
      <c r="J30" s="45"/>
      <c r="K30" s="41" t="s">
        <v>1334</v>
      </c>
      <c r="L30" s="26" t="s">
        <v>81</v>
      </c>
      <c r="M30" s="26" t="s">
        <v>82</v>
      </c>
      <c r="N30" s="26" t="s">
        <v>83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>
        <v>-1</v>
      </c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>
        <v>-1</v>
      </c>
      <c r="AT30" s="26">
        <v>-1</v>
      </c>
      <c r="AU30" s="46" t="e">
        <f t="shared" si="1"/>
        <v>#REF!</v>
      </c>
      <c r="AV30" s="35">
        <f t="shared" si="0"/>
        <v>3</v>
      </c>
      <c r="AW30" s="35" t="e">
        <f>(O30*#REF!)+(P30*#REF!)+(Q30*#REF!)+(R30*#REF!)+(S30*#REF!)+(T30*#REF!)+(U30*#REF!)+(V30*#REF!)+(W30*#REF!)+(X30*#REF!)+(Y30*#REF!)+(Z30*#REF!)+(AA30*#REF!)+(AB30*#REF!)+(AC30*#REF!)+(AD30*#REF!)+(AE30*#REF!)+(AF30*#REF!)+(AG30*#REF!)+(AH30*#REF!)+(AI30*#REF!)+(AJ30*#REF!)+(AK30*#REF!)+(AL30*#REF!)+(AM30*#REF!)+(AN30*#REF!)+(AO30*#REF!)+(AP30*#REF!)+(AQ30*#REF!)+(AR30*#REF!)+(AS30*#REF!)+(AT30*#REF!)</f>
        <v>#REF!</v>
      </c>
      <c r="AX30" s="35" t="e">
        <f>#REF!+#REF!+#REF!</f>
        <v>#REF!</v>
      </c>
      <c r="AY30" s="48"/>
      <c r="AZ30" s="48"/>
      <c r="BA30" s="48"/>
      <c r="BB30" s="48"/>
      <c r="BC30" s="48"/>
      <c r="BD30" s="48"/>
      <c r="BE30" s="26"/>
      <c r="BF30" s="26"/>
      <c r="BG30" s="26"/>
      <c r="BH30" s="26"/>
      <c r="BI30" s="26"/>
      <c r="BJ30" s="26" t="s">
        <v>83</v>
      </c>
      <c r="BK30" s="26"/>
      <c r="BL30" s="26"/>
      <c r="BM30" s="26"/>
      <c r="BN30" s="26" t="s">
        <v>211</v>
      </c>
      <c r="BO30" s="26"/>
      <c r="BP30" s="26">
        <v>1</v>
      </c>
      <c r="BQ30" s="26"/>
      <c r="BR30" s="26"/>
      <c r="BS30" s="26"/>
      <c r="BT30" s="26"/>
      <c r="BU30" s="42"/>
      <c r="BV30" s="26" t="s">
        <v>212</v>
      </c>
      <c r="BW30" s="26"/>
    </row>
    <row r="31" spans="1:75" ht="258.75" x14ac:dyDescent="0.25">
      <c r="A31" s="24" t="s">
        <v>75</v>
      </c>
      <c r="B31" s="37" t="s">
        <v>76</v>
      </c>
      <c r="C31" s="39">
        <v>25484</v>
      </c>
      <c r="D31" s="40">
        <v>29</v>
      </c>
      <c r="E31" s="26">
        <v>37</v>
      </c>
      <c r="F31" s="26"/>
      <c r="G31" s="42" t="s">
        <v>100</v>
      </c>
      <c r="H31" s="43" t="s">
        <v>79</v>
      </c>
      <c r="I31" s="44" t="s">
        <v>101</v>
      </c>
      <c r="J31" s="45"/>
      <c r="K31" s="41" t="s">
        <v>1334</v>
      </c>
      <c r="L31" s="26" t="s">
        <v>81</v>
      </c>
      <c r="M31" s="26" t="s">
        <v>151</v>
      </c>
      <c r="N31" s="26" t="s">
        <v>213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46"/>
      <c r="AV31" s="35"/>
      <c r="AW31" s="35"/>
      <c r="AX31" s="49"/>
      <c r="AY31" s="45"/>
      <c r="AZ31" s="45"/>
      <c r="BA31" s="45"/>
      <c r="BB31" s="45"/>
      <c r="BC31" s="45"/>
      <c r="BD31" s="45"/>
      <c r="BE31" s="26"/>
      <c r="BF31" s="26"/>
      <c r="BG31" s="26"/>
      <c r="BH31" s="26"/>
      <c r="BI31" s="26"/>
      <c r="BJ31" s="26"/>
      <c r="BK31" s="26"/>
      <c r="BL31" s="26"/>
      <c r="BM31" s="26" t="s">
        <v>214</v>
      </c>
      <c r="BN31" s="26" t="s">
        <v>215</v>
      </c>
      <c r="BO31" s="26"/>
      <c r="BP31" s="26"/>
      <c r="BQ31" s="26"/>
      <c r="BR31" s="26"/>
      <c r="BS31" s="26"/>
      <c r="BT31" s="26"/>
      <c r="BU31" s="42"/>
      <c r="BV31" s="26" t="s">
        <v>216</v>
      </c>
      <c r="BW31" s="26"/>
    </row>
    <row r="32" spans="1:75" ht="67.5" x14ac:dyDescent="0.25">
      <c r="A32" s="24" t="s">
        <v>75</v>
      </c>
      <c r="B32" s="37" t="s">
        <v>76</v>
      </c>
      <c r="C32" s="39">
        <v>25485</v>
      </c>
      <c r="D32" s="40" t="s">
        <v>217</v>
      </c>
      <c r="E32" s="26">
        <v>122</v>
      </c>
      <c r="F32" s="26">
        <v>1</v>
      </c>
      <c r="G32" s="42" t="s">
        <v>100</v>
      </c>
      <c r="H32" s="43"/>
      <c r="I32" s="44" t="s">
        <v>132</v>
      </c>
      <c r="J32" s="45"/>
      <c r="K32" s="41" t="s">
        <v>1334</v>
      </c>
      <c r="L32" s="26" t="s">
        <v>133</v>
      </c>
      <c r="M32" s="26" t="s">
        <v>178</v>
      </c>
      <c r="N32" s="26" t="s">
        <v>218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46"/>
      <c r="AV32" s="35"/>
      <c r="AW32" s="35"/>
      <c r="AX32" s="49"/>
      <c r="AY32" s="45"/>
      <c r="AZ32" s="45"/>
      <c r="BA32" s="45"/>
      <c r="BB32" s="45"/>
      <c r="BC32" s="45"/>
      <c r="BD32" s="45"/>
      <c r="BE32" s="26"/>
      <c r="BF32" s="26"/>
      <c r="BG32" s="26"/>
      <c r="BH32" s="26"/>
      <c r="BI32" s="26"/>
      <c r="BJ32" s="26"/>
      <c r="BK32" s="26"/>
      <c r="BL32" s="26"/>
      <c r="BM32" s="26" t="s">
        <v>219</v>
      </c>
      <c r="BN32" s="26"/>
      <c r="BO32" s="26"/>
      <c r="BP32" s="26"/>
      <c r="BQ32" s="26"/>
      <c r="BR32" s="26"/>
      <c r="BS32" s="26"/>
      <c r="BT32" s="26"/>
      <c r="BU32" s="42"/>
      <c r="BV32" s="26"/>
      <c r="BW32" s="26"/>
    </row>
    <row r="33" spans="1:75" ht="146.25" x14ac:dyDescent="0.25">
      <c r="A33" s="24" t="s">
        <v>75</v>
      </c>
      <c r="B33" s="37" t="s">
        <v>76</v>
      </c>
      <c r="C33" s="39">
        <v>25486</v>
      </c>
      <c r="D33" s="52" t="s">
        <v>220</v>
      </c>
      <c r="E33" s="26">
        <v>122</v>
      </c>
      <c r="F33" s="26">
        <v>2</v>
      </c>
      <c r="G33" s="42" t="s">
        <v>100</v>
      </c>
      <c r="H33" s="43"/>
      <c r="I33" s="44" t="s">
        <v>132</v>
      </c>
      <c r="J33" s="45"/>
      <c r="K33" s="41" t="s">
        <v>1334</v>
      </c>
      <c r="L33" s="26" t="s">
        <v>133</v>
      </c>
      <c r="M33" s="26" t="s">
        <v>178</v>
      </c>
      <c r="N33" s="26" t="s">
        <v>221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46"/>
      <c r="AV33" s="35"/>
      <c r="AW33" s="35"/>
      <c r="AX33" s="49"/>
      <c r="AY33" s="45"/>
      <c r="AZ33" s="45"/>
      <c r="BA33" s="45"/>
      <c r="BB33" s="45"/>
      <c r="BC33" s="45"/>
      <c r="BD33" s="45"/>
      <c r="BE33" s="26"/>
      <c r="BF33" s="26"/>
      <c r="BG33" s="26"/>
      <c r="BH33" s="26"/>
      <c r="BI33" s="26"/>
      <c r="BJ33" s="26"/>
      <c r="BK33" s="26"/>
      <c r="BL33" s="26"/>
      <c r="BM33" s="26" t="s">
        <v>222</v>
      </c>
      <c r="BN33" s="26"/>
      <c r="BO33" s="26"/>
      <c r="BP33" s="26"/>
      <c r="BQ33" s="26"/>
      <c r="BR33" s="26"/>
      <c r="BS33" s="26"/>
      <c r="BT33" s="26"/>
      <c r="BU33" s="42" t="s">
        <v>223</v>
      </c>
      <c r="BV33" s="26"/>
      <c r="BW33" s="26"/>
    </row>
    <row r="34" spans="1:75" ht="27" x14ac:dyDescent="0.25">
      <c r="A34" s="24" t="s">
        <v>75</v>
      </c>
      <c r="B34" s="37" t="s">
        <v>76</v>
      </c>
      <c r="C34" s="39">
        <v>25487</v>
      </c>
      <c r="D34" s="53">
        <v>32</v>
      </c>
      <c r="E34" s="26">
        <v>224</v>
      </c>
      <c r="F34" s="26"/>
      <c r="G34" s="42" t="s">
        <v>224</v>
      </c>
      <c r="H34" s="43" t="s">
        <v>114</v>
      </c>
      <c r="I34" s="44" t="s">
        <v>114</v>
      </c>
      <c r="J34" s="45" t="s">
        <v>80</v>
      </c>
      <c r="K34" s="41" t="s">
        <v>1334</v>
      </c>
      <c r="L34" s="26" t="s">
        <v>81</v>
      </c>
      <c r="M34" s="26" t="s">
        <v>89</v>
      </c>
      <c r="N34" s="26" t="s">
        <v>90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>
        <v>1</v>
      </c>
      <c r="AB34" s="26">
        <v>0</v>
      </c>
      <c r="AC34" s="26">
        <v>1</v>
      </c>
      <c r="AD34" s="26">
        <v>1</v>
      </c>
      <c r="AE34" s="26">
        <v>1</v>
      </c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>
        <v>2</v>
      </c>
      <c r="AU34" s="46" t="e">
        <f t="shared" si="1"/>
        <v>#REF!</v>
      </c>
      <c r="AV34" s="35">
        <f t="shared" si="0"/>
        <v>6</v>
      </c>
      <c r="AW34" s="35" t="e">
        <f>(O34*#REF!)+(P34*#REF!)+(Q34*#REF!)+(R34*#REF!)+(S34*#REF!)+(T34*#REF!)+(U34*#REF!)+(V34*#REF!)+(W34*#REF!)+(X34*#REF!)+(Y34*#REF!)+(Z34*#REF!)+(AA34*#REF!)+(AB34*#REF!)+(AC34*#REF!)+(AD34*#REF!)+(AE34*#REF!)+(AF34*#REF!)+(AG34*#REF!)+(AH34*#REF!)+(AI34*#REF!)+(AJ34*#REF!)+(AK34*#REF!)+(AL34*#REF!)+(AM34*#REF!)+(AN34*#REF!)+(AO34*#REF!)+(AP34*#REF!)+(AQ34*#REF!)+(AR34*#REF!)+(AS34*#REF!)+(AT34*#REF!)</f>
        <v>#REF!</v>
      </c>
      <c r="AX34" s="35" t="e">
        <f>#REF!+#REF!+#REF!+#REF!+#REF!+#REF!</f>
        <v>#REF!</v>
      </c>
      <c r="AY34" s="48"/>
      <c r="AZ34" s="48"/>
      <c r="BA34" s="48"/>
      <c r="BB34" s="48"/>
      <c r="BC34" s="48"/>
      <c r="BD34" s="48"/>
      <c r="BE34" s="26"/>
      <c r="BF34" s="26"/>
      <c r="BG34" s="26"/>
      <c r="BH34" s="26"/>
      <c r="BI34" s="26"/>
      <c r="BJ34" s="26" t="s">
        <v>225</v>
      </c>
      <c r="BK34" s="26"/>
      <c r="BL34" s="26"/>
      <c r="BM34" s="26"/>
      <c r="BN34" s="26" t="s">
        <v>128</v>
      </c>
      <c r="BO34" s="26"/>
      <c r="BP34" s="26">
        <v>3</v>
      </c>
      <c r="BQ34" s="26"/>
      <c r="BR34" s="26"/>
      <c r="BS34" s="26">
        <v>2</v>
      </c>
      <c r="BT34" s="26" t="s">
        <v>226</v>
      </c>
      <c r="BU34" s="42"/>
      <c r="BV34" s="26" t="s">
        <v>227</v>
      </c>
      <c r="BW34" s="26" t="s">
        <v>130</v>
      </c>
    </row>
    <row r="35" spans="1:75" ht="27" x14ac:dyDescent="0.25">
      <c r="A35" s="24" t="s">
        <v>75</v>
      </c>
      <c r="B35" s="37" t="s">
        <v>76</v>
      </c>
      <c r="C35" s="39">
        <v>25488</v>
      </c>
      <c r="D35" s="40">
        <v>34</v>
      </c>
      <c r="E35" s="26">
        <v>157</v>
      </c>
      <c r="F35" s="26"/>
      <c r="G35" s="42" t="s">
        <v>78</v>
      </c>
      <c r="H35" s="43" t="s">
        <v>79</v>
      </c>
      <c r="I35" s="44" t="s">
        <v>79</v>
      </c>
      <c r="J35" s="45" t="s">
        <v>80</v>
      </c>
      <c r="K35" s="41" t="s">
        <v>1334</v>
      </c>
      <c r="L35" s="26" t="s">
        <v>81</v>
      </c>
      <c r="M35" s="26" t="s">
        <v>82</v>
      </c>
      <c r="N35" s="26" t="s">
        <v>102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>
        <v>-1</v>
      </c>
      <c r="AB35" s="26">
        <v>-1</v>
      </c>
      <c r="AC35" s="26">
        <v>1</v>
      </c>
      <c r="AD35" s="26">
        <v>-1</v>
      </c>
      <c r="AE35" s="26">
        <v>0</v>
      </c>
      <c r="AF35" s="26">
        <v>-2</v>
      </c>
      <c r="AG35" s="26">
        <v>-2</v>
      </c>
      <c r="AH35" s="26"/>
      <c r="AI35" s="26">
        <v>-1</v>
      </c>
      <c r="AJ35" s="26"/>
      <c r="AK35" s="26"/>
      <c r="AL35" s="26"/>
      <c r="AM35" s="26"/>
      <c r="AN35" s="26"/>
      <c r="AO35" s="26"/>
      <c r="AP35" s="26">
        <v>-1</v>
      </c>
      <c r="AQ35" s="26"/>
      <c r="AR35" s="26"/>
      <c r="AS35" s="26">
        <v>-1</v>
      </c>
      <c r="AT35" s="26">
        <v>-1</v>
      </c>
      <c r="AU35" s="46" t="e">
        <f>AW35/AX35</f>
        <v>#REF!</v>
      </c>
      <c r="AV35" s="35">
        <f t="shared" si="0"/>
        <v>11</v>
      </c>
      <c r="AW35" s="35" t="e">
        <f>(O35*#REF!)+(P35*#REF!)+(Q35*#REF!)+(R35*#REF!)+(S35*#REF!)+(T35*#REF!)+(U35*#REF!)+(V35*#REF!)+(W35*#REF!)+(X35*#REF!)+(Y35*#REF!)+(Z35*#REF!)+(AA35*#REF!)+(AB35*#REF!)+(AC35*#REF!)+(AD35*#REF!)+(AE35*#REF!)+(AF35*#REF!)+(AG35*#REF!)+(AH35*#REF!)+(AI35*#REF!)+(AJ35*#REF!)+(AK35*#REF!)+(AL35*#REF!)+(AM35*#REF!)+(AN35*#REF!)+(AO35*#REF!)+(AP35*#REF!)+(AQ35*#REF!)+(AR35*#REF!)+(AS35*#REF!)+(AT35*#REF!)</f>
        <v>#REF!</v>
      </c>
      <c r="AX35" s="35" t="e">
        <f>#REF!+#REF!+#REF!+#REF!+#REF!+#REF!+#REF!+#REF!+#REF!+#REF!+#REF!</f>
        <v>#REF!</v>
      </c>
      <c r="AY35" s="48" t="s">
        <v>92</v>
      </c>
      <c r="AZ35" s="48" t="s">
        <v>92</v>
      </c>
      <c r="BA35" s="48" t="s">
        <v>93</v>
      </c>
      <c r="BB35" s="48"/>
      <c r="BC35" s="48"/>
      <c r="BD35" s="48" t="s">
        <v>94</v>
      </c>
      <c r="BE35" s="26"/>
      <c r="BF35" s="26"/>
      <c r="BG35" s="26"/>
      <c r="BH35" s="26"/>
      <c r="BI35" s="26"/>
      <c r="BJ35" s="26" t="s">
        <v>102</v>
      </c>
      <c r="BK35" s="26"/>
      <c r="BL35" s="26"/>
      <c r="BM35" s="26"/>
      <c r="BN35" s="26"/>
      <c r="BO35" s="26"/>
      <c r="BP35" s="26">
        <v>2</v>
      </c>
      <c r="BQ35" s="26"/>
      <c r="BR35" s="26">
        <v>2</v>
      </c>
      <c r="BS35" s="26">
        <v>1</v>
      </c>
      <c r="BT35" s="26"/>
      <c r="BU35" s="42" t="s">
        <v>228</v>
      </c>
      <c r="BV35" s="26" t="s">
        <v>229</v>
      </c>
      <c r="BW35" s="26" t="s">
        <v>130</v>
      </c>
    </row>
    <row r="36" spans="1:75" ht="112.5" x14ac:dyDescent="0.25">
      <c r="A36" s="24" t="s">
        <v>75</v>
      </c>
      <c r="B36" s="37" t="s">
        <v>76</v>
      </c>
      <c r="C36" s="39">
        <v>25489</v>
      </c>
      <c r="D36" s="40">
        <v>38</v>
      </c>
      <c r="E36" s="26">
        <v>126</v>
      </c>
      <c r="F36" s="26"/>
      <c r="G36" s="42" t="s">
        <v>100</v>
      </c>
      <c r="H36" s="43" t="s">
        <v>79</v>
      </c>
      <c r="I36" s="44" t="s">
        <v>101</v>
      </c>
      <c r="J36" s="45"/>
      <c r="K36" s="41" t="s">
        <v>1334</v>
      </c>
      <c r="L36" s="26" t="s">
        <v>133</v>
      </c>
      <c r="M36" s="26" t="s">
        <v>230</v>
      </c>
      <c r="N36" s="26" t="s">
        <v>231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46"/>
      <c r="AV36" s="35"/>
      <c r="AW36" s="35"/>
      <c r="AX36" s="49"/>
      <c r="AY36" s="45"/>
      <c r="AZ36" s="45"/>
      <c r="BA36" s="45"/>
      <c r="BB36" s="45"/>
      <c r="BC36" s="45"/>
      <c r="BD36" s="45"/>
      <c r="BE36" s="26"/>
      <c r="BF36" s="26"/>
      <c r="BG36" s="26"/>
      <c r="BH36" s="26"/>
      <c r="BI36" s="26"/>
      <c r="BJ36" s="26"/>
      <c r="BK36" s="26"/>
      <c r="BL36" s="26"/>
      <c r="BM36" s="26" t="s">
        <v>232</v>
      </c>
      <c r="BN36" s="26"/>
      <c r="BO36" s="26" t="s">
        <v>233</v>
      </c>
      <c r="BP36" s="26"/>
      <c r="BQ36" s="26"/>
      <c r="BR36" s="26"/>
      <c r="BS36" s="26"/>
      <c r="BT36" s="26"/>
      <c r="BU36" s="42"/>
      <c r="BV36" s="26" t="s">
        <v>229</v>
      </c>
      <c r="BW36" s="26"/>
    </row>
    <row r="37" spans="1:75" ht="90" x14ac:dyDescent="0.25">
      <c r="A37" s="24" t="s">
        <v>75</v>
      </c>
      <c r="B37" s="37" t="s">
        <v>76</v>
      </c>
      <c r="C37" s="39">
        <v>25490</v>
      </c>
      <c r="D37" s="40">
        <v>39</v>
      </c>
      <c r="E37" s="26">
        <v>202</v>
      </c>
      <c r="F37" s="26"/>
      <c r="G37" s="42" t="s">
        <v>100</v>
      </c>
      <c r="H37" s="43" t="s">
        <v>79</v>
      </c>
      <c r="I37" s="44" t="s">
        <v>101</v>
      </c>
      <c r="J37" s="45" t="s">
        <v>181</v>
      </c>
      <c r="K37" s="41" t="s">
        <v>1334</v>
      </c>
      <c r="L37" s="26" t="s">
        <v>81</v>
      </c>
      <c r="M37" s="26" t="s">
        <v>82</v>
      </c>
      <c r="N37" s="26" t="s">
        <v>234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46"/>
      <c r="AV37" s="35"/>
      <c r="AW37" s="35"/>
      <c r="AX37" s="49"/>
      <c r="AY37" s="45"/>
      <c r="AZ37" s="45"/>
      <c r="BA37" s="45"/>
      <c r="BB37" s="45"/>
      <c r="BC37" s="45"/>
      <c r="BD37" s="45"/>
      <c r="BE37" s="26"/>
      <c r="BF37" s="26"/>
      <c r="BG37" s="26"/>
      <c r="BH37" s="26" t="s">
        <v>84</v>
      </c>
      <c r="BI37" s="26" t="s">
        <v>235</v>
      </c>
      <c r="BJ37" s="26"/>
      <c r="BK37" s="26"/>
      <c r="BL37" s="26" t="s">
        <v>86</v>
      </c>
      <c r="BM37" s="26"/>
      <c r="BN37" s="26"/>
      <c r="BO37" s="26"/>
      <c r="BP37" s="26"/>
      <c r="BQ37" s="26"/>
      <c r="BR37" s="26"/>
      <c r="BS37" s="26"/>
      <c r="BT37" s="26"/>
      <c r="BU37" s="42" t="s">
        <v>236</v>
      </c>
      <c r="BV37" s="26"/>
      <c r="BW37" s="26"/>
    </row>
    <row r="38" spans="1:75" ht="27" x14ac:dyDescent="0.25">
      <c r="A38" s="24" t="s">
        <v>75</v>
      </c>
      <c r="B38" s="37" t="s">
        <v>76</v>
      </c>
      <c r="C38" s="50" t="s">
        <v>131</v>
      </c>
      <c r="D38" s="40">
        <v>40</v>
      </c>
      <c r="E38" s="26"/>
      <c r="F38" s="26"/>
      <c r="G38" s="42" t="s">
        <v>100</v>
      </c>
      <c r="H38" s="43" t="s">
        <v>79</v>
      </c>
      <c r="I38" s="44" t="s">
        <v>101</v>
      </c>
      <c r="J38" s="45" t="s">
        <v>181</v>
      </c>
      <c r="K38" s="41" t="s">
        <v>1334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46"/>
      <c r="AV38" s="35"/>
      <c r="AW38" s="35"/>
      <c r="AX38" s="49"/>
      <c r="AY38" s="45"/>
      <c r="AZ38" s="45"/>
      <c r="BA38" s="45"/>
      <c r="BB38" s="45"/>
      <c r="BC38" s="45"/>
      <c r="BD38" s="45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42"/>
      <c r="BV38" s="47" t="s">
        <v>237</v>
      </c>
      <c r="BW38" s="26"/>
    </row>
    <row r="39" spans="1:75" ht="45" x14ac:dyDescent="0.25">
      <c r="A39" s="24" t="s">
        <v>75</v>
      </c>
      <c r="B39" s="37" t="s">
        <v>76</v>
      </c>
      <c r="C39" s="39">
        <v>25491</v>
      </c>
      <c r="D39" s="40">
        <v>42</v>
      </c>
      <c r="E39" s="26">
        <v>167</v>
      </c>
      <c r="F39" s="26"/>
      <c r="G39" s="42" t="s">
        <v>78</v>
      </c>
      <c r="H39" s="43" t="s">
        <v>79</v>
      </c>
      <c r="I39" s="44" t="s">
        <v>79</v>
      </c>
      <c r="J39" s="45" t="s">
        <v>80</v>
      </c>
      <c r="K39" s="41" t="s">
        <v>1334</v>
      </c>
      <c r="L39" s="26" t="s">
        <v>81</v>
      </c>
      <c r="M39" s="26" t="s">
        <v>82</v>
      </c>
      <c r="N39" s="26" t="s">
        <v>238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>
        <v>-1</v>
      </c>
      <c r="AB39" s="26">
        <v>-1</v>
      </c>
      <c r="AC39" s="26"/>
      <c r="AD39" s="26">
        <v>0</v>
      </c>
      <c r="AE39" s="26">
        <v>-1</v>
      </c>
      <c r="AF39" s="26">
        <v>-1</v>
      </c>
      <c r="AG39" s="26">
        <v>-2</v>
      </c>
      <c r="AH39" s="26"/>
      <c r="AI39" s="26">
        <v>-1</v>
      </c>
      <c r="AJ39" s="26">
        <v>-1</v>
      </c>
      <c r="AK39" s="26"/>
      <c r="AL39" s="26">
        <v>-1</v>
      </c>
      <c r="AM39" s="26">
        <v>-1</v>
      </c>
      <c r="AN39" s="26">
        <v>-1</v>
      </c>
      <c r="AO39" s="26"/>
      <c r="AP39" s="26">
        <v>-1</v>
      </c>
      <c r="AQ39" s="26">
        <v>-1</v>
      </c>
      <c r="AR39" s="26">
        <v>-1</v>
      </c>
      <c r="AS39" s="26">
        <v>-2</v>
      </c>
      <c r="AT39" s="26">
        <v>-2</v>
      </c>
      <c r="AU39" s="46" t="e">
        <f>AW39/AX39</f>
        <v>#REF!</v>
      </c>
      <c r="AV39" s="35">
        <f t="shared" si="0"/>
        <v>16</v>
      </c>
      <c r="AW39" s="35" t="e">
        <f>(O39*#REF!)+(P39*#REF!)+(Q39*#REF!)+(R39*#REF!)+(S39*#REF!)+(T39*#REF!)+(U39*#REF!)+(V39*#REF!)+(W39*#REF!)+(X39*#REF!)+(Y39*#REF!)+(Z39*#REF!)+(AA39*#REF!)+(AB39*#REF!)+(AC39*#REF!)+(AD39*#REF!)+(AE39*#REF!)+(AF39*#REF!)+(AG39*#REF!)+(AH39*#REF!)+(AI39*#REF!)+(AJ39*#REF!)+(AK39*#REF!)+(AL39*#REF!)+(AM39*#REF!)+(AN39*#REF!)+(AO39*#REF!)+(AP39*#REF!)+(AQ39*#REF!)+(AR39*#REF!)+(AS39*#REF!)+(AT39*#REF!)</f>
        <v>#REF!</v>
      </c>
      <c r="AX39" s="35" t="e">
        <f>#REF!+#REF!+#REF!+#REF!+#REF!+#REF!+#REF!+#REF!+#REF!+#REF!+#REF!+#REF!+#REF!+#REF!+#REF!+#REF!</f>
        <v>#REF!</v>
      </c>
      <c r="AY39" s="48" t="s">
        <v>239</v>
      </c>
      <c r="AZ39" s="48" t="s">
        <v>92</v>
      </c>
      <c r="BA39" s="48" t="s">
        <v>93</v>
      </c>
      <c r="BB39" s="48"/>
      <c r="BC39" s="48"/>
      <c r="BD39" s="48" t="s">
        <v>94</v>
      </c>
      <c r="BE39" s="26"/>
      <c r="BF39" s="26"/>
      <c r="BG39" s="26"/>
      <c r="BH39" s="26"/>
      <c r="BI39" s="26" t="s">
        <v>240</v>
      </c>
      <c r="BJ39" s="26" t="s">
        <v>83</v>
      </c>
      <c r="BK39" s="26"/>
      <c r="BL39" s="26"/>
      <c r="BM39" s="26"/>
      <c r="BN39" s="26" t="s">
        <v>241</v>
      </c>
      <c r="BO39" s="26"/>
      <c r="BP39" s="26">
        <v>1</v>
      </c>
      <c r="BQ39" s="26">
        <v>0</v>
      </c>
      <c r="BR39" s="26">
        <v>1</v>
      </c>
      <c r="BS39" s="26">
        <v>0</v>
      </c>
      <c r="BT39" s="26"/>
      <c r="BU39" s="42"/>
      <c r="BV39" s="26"/>
      <c r="BW39" s="26"/>
    </row>
    <row r="40" spans="1:75" ht="56.25" x14ac:dyDescent="0.25">
      <c r="A40" s="24" t="s">
        <v>75</v>
      </c>
      <c r="B40" s="37" t="s">
        <v>76</v>
      </c>
      <c r="C40" s="39">
        <v>25492</v>
      </c>
      <c r="D40" s="40">
        <v>43</v>
      </c>
      <c r="E40" s="26">
        <v>124</v>
      </c>
      <c r="F40" s="26"/>
      <c r="G40" s="42" t="s">
        <v>100</v>
      </c>
      <c r="H40" s="43"/>
      <c r="I40" s="44" t="s">
        <v>132</v>
      </c>
      <c r="J40" s="45" t="s">
        <v>181</v>
      </c>
      <c r="K40" s="41" t="s">
        <v>1334</v>
      </c>
      <c r="L40" s="26" t="s">
        <v>133</v>
      </c>
      <c r="M40" s="26" t="s">
        <v>178</v>
      </c>
      <c r="N40" s="26" t="s">
        <v>242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46"/>
      <c r="AV40" s="35"/>
      <c r="AW40" s="35"/>
      <c r="AX40" s="49"/>
      <c r="AY40" s="45"/>
      <c r="AZ40" s="45"/>
      <c r="BA40" s="45"/>
      <c r="BB40" s="45"/>
      <c r="BC40" s="45"/>
      <c r="BD40" s="45"/>
      <c r="BE40" s="26"/>
      <c r="BF40" s="26"/>
      <c r="BG40" s="26"/>
      <c r="BH40" s="26"/>
      <c r="BI40" s="26"/>
      <c r="BJ40" s="26"/>
      <c r="BK40" s="26"/>
      <c r="BL40" s="26"/>
      <c r="BM40" s="26" t="s">
        <v>243</v>
      </c>
      <c r="BN40" s="26"/>
      <c r="BO40" s="26"/>
      <c r="BP40" s="26"/>
      <c r="BQ40" s="26"/>
      <c r="BR40" s="26"/>
      <c r="BS40" s="26"/>
      <c r="BT40" s="26"/>
      <c r="BU40" s="42" t="s">
        <v>244</v>
      </c>
      <c r="BV40" s="26"/>
      <c r="BW40" s="26"/>
    </row>
    <row r="41" spans="1:75" ht="101.25" x14ac:dyDescent="0.25">
      <c r="A41" s="24" t="s">
        <v>75</v>
      </c>
      <c r="B41" s="37" t="s">
        <v>76</v>
      </c>
      <c r="C41" s="39">
        <v>25493</v>
      </c>
      <c r="D41" s="40">
        <v>44</v>
      </c>
      <c r="E41" s="26">
        <v>148</v>
      </c>
      <c r="F41" s="26"/>
      <c r="G41" s="42" t="s">
        <v>78</v>
      </c>
      <c r="H41" s="43" t="s">
        <v>79</v>
      </c>
      <c r="I41" s="44" t="s">
        <v>79</v>
      </c>
      <c r="J41" s="45"/>
      <c r="K41" s="41" t="s">
        <v>1334</v>
      </c>
      <c r="L41" s="26" t="s">
        <v>81</v>
      </c>
      <c r="M41" s="26" t="s">
        <v>126</v>
      </c>
      <c r="N41" s="26" t="s">
        <v>162</v>
      </c>
      <c r="O41" s="26">
        <v>-1</v>
      </c>
      <c r="P41" s="26">
        <v>-1</v>
      </c>
      <c r="Q41" s="26">
        <v>-1</v>
      </c>
      <c r="R41" s="26">
        <v>-1</v>
      </c>
      <c r="S41" s="26">
        <v>-2</v>
      </c>
      <c r="T41" s="26">
        <v>-1</v>
      </c>
      <c r="U41" s="26">
        <v>-2</v>
      </c>
      <c r="V41" s="26"/>
      <c r="W41" s="26">
        <v>-1</v>
      </c>
      <c r="X41" s="26">
        <v>0</v>
      </c>
      <c r="Y41" s="26">
        <v>-2</v>
      </c>
      <c r="Z41" s="26"/>
      <c r="AA41" s="26">
        <v>-1</v>
      </c>
      <c r="AB41" s="26">
        <v>-1</v>
      </c>
      <c r="AC41" s="26"/>
      <c r="AD41" s="26">
        <v>-2</v>
      </c>
      <c r="AE41" s="26"/>
      <c r="AF41" s="26">
        <v>-1</v>
      </c>
      <c r="AG41" s="26">
        <v>-1</v>
      </c>
      <c r="AH41" s="26"/>
      <c r="AI41" s="26">
        <v>-1</v>
      </c>
      <c r="AJ41" s="26"/>
      <c r="AK41" s="26"/>
      <c r="AL41" s="26"/>
      <c r="AM41" s="26"/>
      <c r="AN41" s="26"/>
      <c r="AO41" s="26"/>
      <c r="AP41" s="26">
        <v>-1</v>
      </c>
      <c r="AQ41" s="26">
        <v>-1</v>
      </c>
      <c r="AR41" s="26"/>
      <c r="AS41" s="26">
        <v>-2</v>
      </c>
      <c r="AT41" s="26">
        <v>-1</v>
      </c>
      <c r="AU41" s="46" t="e">
        <f t="shared" si="1"/>
        <v>#REF!</v>
      </c>
      <c r="AV41" s="35">
        <f t="shared" si="0"/>
        <v>20</v>
      </c>
      <c r="AW41" s="35" t="e">
        <f>(O41*#REF!)+(P41*#REF!)+(Q41*#REF!)+(R41*#REF!)+(S41*#REF!)+(T41*#REF!)+(U41*#REF!)+(V41*#REF!)+(W41*#REF!)+(X41*#REF!)+(Y41*#REF!)+(Z41*#REF!)+(AA41*#REF!)+(AB41*#REF!)+(AC41*#REF!)+(AD41*#REF!)+(AE41*#REF!)+(AF41*#REF!)+(AG41*#REF!)+(AH41*#REF!)+(AI41*#REF!)+(AJ41*#REF!)+(AK41*#REF!)+(AL41*#REF!)+(AM41*#REF!)+(AN41*#REF!)+(AO41*#REF!)+(AP41*#REF!)+(AQ41*#REF!)+(AR41*#REF!)+(AS41*#REF!)+(AT41*#REF!)</f>
        <v>#REF!</v>
      </c>
      <c r="AX41" s="35" t="e">
        <f>#REF!+#REF!+#REF!+#REF!+#REF!+#REF!+#REF!+#REF!+#REF!+#REF!+#REF!+#REF!+#REF!+#REF!+#REF!+#REF!+#REF!+#REF!+#REF!+#REF!</f>
        <v>#REF!</v>
      </c>
      <c r="AY41" s="48" t="s">
        <v>91</v>
      </c>
      <c r="AZ41" s="48" t="s">
        <v>92</v>
      </c>
      <c r="BA41" s="48" t="s">
        <v>93</v>
      </c>
      <c r="BB41" s="48"/>
      <c r="BC41" s="48"/>
      <c r="BD41" s="48" t="s">
        <v>94</v>
      </c>
      <c r="BE41" s="26"/>
      <c r="BF41" s="26"/>
      <c r="BG41" s="26"/>
      <c r="BH41" s="26" t="s">
        <v>118</v>
      </c>
      <c r="BI41" s="26" t="s">
        <v>204</v>
      </c>
      <c r="BJ41" s="26" t="s">
        <v>102</v>
      </c>
      <c r="BK41" s="26"/>
      <c r="BL41" s="26" t="s">
        <v>245</v>
      </c>
      <c r="BM41" s="26"/>
      <c r="BN41" s="26" t="s">
        <v>128</v>
      </c>
      <c r="BO41" s="26"/>
      <c r="BP41" s="26">
        <v>1</v>
      </c>
      <c r="BQ41" s="26">
        <v>2</v>
      </c>
      <c r="BR41" s="26">
        <v>1</v>
      </c>
      <c r="BS41" s="26">
        <v>2</v>
      </c>
      <c r="BT41" s="26"/>
      <c r="BU41" s="42" t="s">
        <v>246</v>
      </c>
      <c r="BV41" s="26"/>
      <c r="BW41" s="26" t="s">
        <v>130</v>
      </c>
    </row>
    <row r="42" spans="1:75" ht="123.75" x14ac:dyDescent="0.25">
      <c r="A42" s="24" t="s">
        <v>75</v>
      </c>
      <c r="B42" s="37" t="s">
        <v>76</v>
      </c>
      <c r="C42" s="39">
        <v>25494</v>
      </c>
      <c r="D42" s="40">
        <v>45</v>
      </c>
      <c r="E42" s="26">
        <v>195</v>
      </c>
      <c r="F42" s="26"/>
      <c r="G42" s="42" t="s">
        <v>78</v>
      </c>
      <c r="H42" s="43" t="s">
        <v>79</v>
      </c>
      <c r="I42" s="44" t="s">
        <v>79</v>
      </c>
      <c r="J42" s="45"/>
      <c r="K42" s="41" t="s">
        <v>1334</v>
      </c>
      <c r="L42" s="26" t="s">
        <v>81</v>
      </c>
      <c r="M42" s="26" t="s">
        <v>126</v>
      </c>
      <c r="N42" s="26" t="s">
        <v>97</v>
      </c>
      <c r="O42" s="26"/>
      <c r="P42" s="26"/>
      <c r="Q42" s="26">
        <v>0</v>
      </c>
      <c r="R42" s="26">
        <v>0</v>
      </c>
      <c r="S42" s="26">
        <v>-2</v>
      </c>
      <c r="T42" s="26">
        <v>0</v>
      </c>
      <c r="U42" s="26">
        <v>1</v>
      </c>
      <c r="V42" s="26">
        <v>-1</v>
      </c>
      <c r="W42" s="26">
        <v>-1</v>
      </c>
      <c r="X42" s="26">
        <v>-2</v>
      </c>
      <c r="Y42" s="26">
        <v>-1</v>
      </c>
      <c r="Z42" s="26"/>
      <c r="AA42" s="26">
        <v>0</v>
      </c>
      <c r="AB42" s="26">
        <v>-1</v>
      </c>
      <c r="AC42" s="26">
        <v>-1</v>
      </c>
      <c r="AD42" s="26">
        <v>0</v>
      </c>
      <c r="AE42" s="26">
        <v>-1</v>
      </c>
      <c r="AF42" s="26">
        <v>-1</v>
      </c>
      <c r="AG42" s="26">
        <v>-2</v>
      </c>
      <c r="AH42" s="26"/>
      <c r="AI42" s="26">
        <v>-1</v>
      </c>
      <c r="AJ42" s="26"/>
      <c r="AK42" s="26"/>
      <c r="AL42" s="26"/>
      <c r="AM42" s="26"/>
      <c r="AN42" s="26"/>
      <c r="AO42" s="26"/>
      <c r="AP42" s="26">
        <v>-1</v>
      </c>
      <c r="AQ42" s="26">
        <v>-1</v>
      </c>
      <c r="AR42" s="26"/>
      <c r="AS42" s="26">
        <v>-2</v>
      </c>
      <c r="AT42" s="26">
        <v>-1</v>
      </c>
      <c r="AU42" s="46" t="e">
        <f>AW42/AX42</f>
        <v>#REF!</v>
      </c>
      <c r="AV42" s="35">
        <f t="shared" si="0"/>
        <v>21</v>
      </c>
      <c r="AW42" s="35" t="e">
        <f>(O42*#REF!)+(P42*#REF!)+(Q42*#REF!)+(R42*#REF!)+(S42*#REF!)+(T42*#REF!)+(U42*#REF!)+(V42*#REF!)+(W42*#REF!)+(X42*#REF!)+(Y42*#REF!)+(Z42*#REF!)+(AA42*#REF!)+(AB42*#REF!)+(AC42*#REF!)+(AD42*#REF!)+(AE42*#REF!)+(AF42*#REF!)+(AG42*#REF!)+(AH42*#REF!)+(AI42*#REF!)+(AJ42*#REF!)+(AK42*#REF!)+(AL42*#REF!)+(AM42*#REF!)+(AN42*#REF!)+(AO42*#REF!)+(AP42*#REF!)+(AQ42*#REF!)+(AR42*#REF!)+(AS42*#REF!)+(AT42*#REF!)</f>
        <v>#REF!</v>
      </c>
      <c r="AX42" s="35" t="e">
        <f>#REF!+#REF!+#REF!+#REF!+#REF!+#REF!+#REF!+#REF!+#REF!+#REF!+#REF!+#REF!+#REF!+#REF!+#REF!+#REF!+#REF!+#REF!+#REF!+#REF!+#REF!</f>
        <v>#REF!</v>
      </c>
      <c r="AY42" s="48" t="s">
        <v>92</v>
      </c>
      <c r="AZ42" s="48" t="s">
        <v>92</v>
      </c>
      <c r="BA42" s="48" t="s">
        <v>93</v>
      </c>
      <c r="BB42" s="48"/>
      <c r="BC42" s="48"/>
      <c r="BD42" s="48" t="s">
        <v>94</v>
      </c>
      <c r="BE42" s="26"/>
      <c r="BF42" s="26"/>
      <c r="BG42" s="26"/>
      <c r="BH42" s="26" t="s">
        <v>84</v>
      </c>
      <c r="BI42" s="26" t="s">
        <v>247</v>
      </c>
      <c r="BJ42" s="26" t="s">
        <v>248</v>
      </c>
      <c r="BK42" s="26"/>
      <c r="BL42" s="26" t="s">
        <v>86</v>
      </c>
      <c r="BM42" s="26"/>
      <c r="BN42" s="26" t="s">
        <v>128</v>
      </c>
      <c r="BO42" s="26"/>
      <c r="BP42" s="26">
        <v>1</v>
      </c>
      <c r="BQ42" s="26">
        <v>0</v>
      </c>
      <c r="BR42" s="26"/>
      <c r="BS42" s="26"/>
      <c r="BT42" s="26"/>
      <c r="BU42" s="42" t="s">
        <v>249</v>
      </c>
      <c r="BV42" s="26"/>
      <c r="BW42" s="26"/>
    </row>
    <row r="43" spans="1:75" ht="135" x14ac:dyDescent="0.25">
      <c r="A43" s="24" t="s">
        <v>75</v>
      </c>
      <c r="B43" s="37" t="s">
        <v>76</v>
      </c>
      <c r="C43" s="39">
        <v>25495</v>
      </c>
      <c r="D43" s="40">
        <v>46</v>
      </c>
      <c r="E43" s="26">
        <v>196</v>
      </c>
      <c r="F43" s="26"/>
      <c r="G43" s="42" t="s">
        <v>78</v>
      </c>
      <c r="H43" s="43" t="s">
        <v>79</v>
      </c>
      <c r="I43" s="44" t="s">
        <v>79</v>
      </c>
      <c r="J43" s="45"/>
      <c r="K43" s="41" t="s">
        <v>1334</v>
      </c>
      <c r="L43" s="26" t="s">
        <v>81</v>
      </c>
      <c r="M43" s="26" t="s">
        <v>126</v>
      </c>
      <c r="N43" s="26" t="s">
        <v>162</v>
      </c>
      <c r="O43" s="26">
        <v>0</v>
      </c>
      <c r="P43" s="26"/>
      <c r="Q43" s="26">
        <v>-1</v>
      </c>
      <c r="R43" s="26"/>
      <c r="S43" s="26">
        <v>0</v>
      </c>
      <c r="T43" s="26"/>
      <c r="U43" s="26"/>
      <c r="V43" s="26"/>
      <c r="W43" s="26"/>
      <c r="X43" s="26"/>
      <c r="Y43" s="26">
        <v>-1</v>
      </c>
      <c r="Z43" s="26"/>
      <c r="AA43" s="26">
        <v>-1</v>
      </c>
      <c r="AB43" s="26">
        <v>-1</v>
      </c>
      <c r="AC43" s="26"/>
      <c r="AD43" s="26">
        <v>-1</v>
      </c>
      <c r="AE43" s="26"/>
      <c r="AF43" s="26">
        <v>-2</v>
      </c>
      <c r="AG43" s="26">
        <v>-2</v>
      </c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>
        <v>-1</v>
      </c>
      <c r="AT43" s="26">
        <v>-1</v>
      </c>
      <c r="AU43" s="46" t="e">
        <f t="shared" si="1"/>
        <v>#REF!</v>
      </c>
      <c r="AV43" s="35">
        <f t="shared" si="0"/>
        <v>11</v>
      </c>
      <c r="AW43" s="35" t="e">
        <f>(O43*#REF!)+(P43*#REF!)+(Q43*#REF!)+(R43*#REF!)+(S43*#REF!)+(T43*#REF!)+(U43*#REF!)+(V43*#REF!)+(W43*#REF!)+(X43*#REF!)+(Y43*#REF!)+(Z43*#REF!)+(AA43*#REF!)+(AB43*#REF!)+(AC43*#REF!)+(AD43*#REF!)+(AE43*#REF!)+(AF43*#REF!)+(AG43*#REF!)+(AH43*#REF!)+(AI43*#REF!)+(AJ43*#REF!)+(AK43*#REF!)+(AL43*#REF!)+(AM43*#REF!)+(AN43*#REF!)+(AO43*#REF!)+(AP43*#REF!)+(AQ43*#REF!)+(AR43*#REF!)+(AS43*#REF!)+(AT43*#REF!)</f>
        <v>#REF!</v>
      </c>
      <c r="AX43" s="35" t="e">
        <f>#REF!+#REF!+#REF!+#REF!+#REF!+#REF!+#REF!+#REF!+#REF!+#REF!+#REF!</f>
        <v>#REF!</v>
      </c>
      <c r="AY43" s="48" t="s">
        <v>92</v>
      </c>
      <c r="AZ43" s="48"/>
      <c r="BA43" s="48"/>
      <c r="BB43" s="48"/>
      <c r="BC43" s="48"/>
      <c r="BD43" s="48" t="s">
        <v>94</v>
      </c>
      <c r="BE43" s="26"/>
      <c r="BF43" s="26"/>
      <c r="BG43" s="26"/>
      <c r="BH43" s="26" t="s">
        <v>118</v>
      </c>
      <c r="BI43" s="26" t="s">
        <v>204</v>
      </c>
      <c r="BJ43" s="26" t="s">
        <v>97</v>
      </c>
      <c r="BK43" s="26"/>
      <c r="BL43" s="26"/>
      <c r="BM43" s="26"/>
      <c r="BN43" s="26" t="s">
        <v>128</v>
      </c>
      <c r="BO43" s="26"/>
      <c r="BP43" s="26">
        <v>2</v>
      </c>
      <c r="BQ43" s="26"/>
      <c r="BR43" s="26">
        <v>2</v>
      </c>
      <c r="BS43" s="26">
        <v>1</v>
      </c>
      <c r="BT43" s="26"/>
      <c r="BU43" s="42" t="s">
        <v>250</v>
      </c>
      <c r="BV43" s="26"/>
      <c r="BW43" s="26"/>
    </row>
    <row r="44" spans="1:75" ht="33.75" x14ac:dyDescent="0.25">
      <c r="A44" s="24" t="s">
        <v>75</v>
      </c>
      <c r="B44" s="37" t="s">
        <v>76</v>
      </c>
      <c r="C44" s="39">
        <v>25496</v>
      </c>
      <c r="D44" s="40">
        <v>47</v>
      </c>
      <c r="E44" s="26">
        <v>201</v>
      </c>
      <c r="F44" s="26"/>
      <c r="G44" s="42" t="s">
        <v>78</v>
      </c>
      <c r="H44" s="43"/>
      <c r="I44" s="44" t="s">
        <v>137</v>
      </c>
      <c r="J44" s="45"/>
      <c r="K44" s="41" t="s">
        <v>1334</v>
      </c>
      <c r="L44" s="26" t="s">
        <v>81</v>
      </c>
      <c r="M44" s="26" t="s">
        <v>82</v>
      </c>
      <c r="N44" s="26" t="s">
        <v>83</v>
      </c>
      <c r="O44" s="26">
        <v>-1</v>
      </c>
      <c r="P44" s="26">
        <v>-1</v>
      </c>
      <c r="Q44" s="26">
        <v>-1</v>
      </c>
      <c r="R44" s="26">
        <v>-1</v>
      </c>
      <c r="S44" s="26">
        <v>-1</v>
      </c>
      <c r="T44" s="26">
        <v>-1</v>
      </c>
      <c r="U44" s="26">
        <v>-1</v>
      </c>
      <c r="V44" s="26">
        <v>-1</v>
      </c>
      <c r="W44" s="26">
        <v>-1</v>
      </c>
      <c r="X44" s="26">
        <v>-1</v>
      </c>
      <c r="Y44" s="26">
        <v>-1</v>
      </c>
      <c r="Z44" s="26"/>
      <c r="AA44" s="26">
        <v>-1</v>
      </c>
      <c r="AB44" s="26">
        <v>-1</v>
      </c>
      <c r="AC44" s="26">
        <v>-2</v>
      </c>
      <c r="AD44" s="26">
        <v>0</v>
      </c>
      <c r="AE44" s="26">
        <v>-1</v>
      </c>
      <c r="AF44" s="26">
        <v>-1</v>
      </c>
      <c r="AG44" s="26">
        <v>-2</v>
      </c>
      <c r="AH44" s="26">
        <v>-1</v>
      </c>
      <c r="AI44" s="26">
        <v>-1</v>
      </c>
      <c r="AJ44" s="26"/>
      <c r="AK44" s="26">
        <v>-1</v>
      </c>
      <c r="AL44" s="26">
        <v>-1</v>
      </c>
      <c r="AM44" s="26"/>
      <c r="AN44" s="26"/>
      <c r="AO44" s="26"/>
      <c r="AP44" s="26">
        <v>0</v>
      </c>
      <c r="AQ44" s="26">
        <v>-1</v>
      </c>
      <c r="AR44" s="26">
        <v>-1</v>
      </c>
      <c r="AS44" s="26">
        <v>-2</v>
      </c>
      <c r="AT44" s="26">
        <v>-1</v>
      </c>
      <c r="AU44" s="46" t="e">
        <f t="shared" si="1"/>
        <v>#REF!</v>
      </c>
      <c r="AV44" s="35">
        <f t="shared" si="0"/>
        <v>27</v>
      </c>
      <c r="AW44" s="35" t="e">
        <f>(O44*#REF!)+(P44*#REF!)+(Q44*#REF!)+(R44*#REF!)+(S44*#REF!)+(T44*#REF!)+(U44*#REF!)+(V44*#REF!)+(W44*#REF!)+(X44*#REF!)+(Y44*#REF!)+(Z44*#REF!)+(AA44*#REF!)+(AB44*#REF!)+(AC44*#REF!)+(AD44*#REF!)+(AE44*#REF!)+(AF44*#REF!)+(AG44*#REF!)+(AH44*#REF!)+(AI44*#REF!)+(AJ44*#REF!)+(AK44*#REF!)+(AL44*#REF!)+(AM44*#REF!)+(AN44*#REF!)+(AO44*#REF!)+(AP44*#REF!)+(AQ44*#REF!)+(AR44*#REF!)+(AS44*#REF!)+(AT44*#REF!)</f>
        <v>#REF!</v>
      </c>
      <c r="AX44" s="35" t="e">
        <f>#REF!+#REF!+#REF!+#REF!+#REF!+#REF!+#REF!+#REF!+#REF!+#REF!+#REF!+#REF!+#REF!+#REF!+#REF!+#REF!+#REF!+#REF!+#REF!+#REF!+#REF!+#REF!+#REF!+#REF!+#REF!+#REF!+#REF!</f>
        <v>#REF!</v>
      </c>
      <c r="AY44" s="48" t="s">
        <v>111</v>
      </c>
      <c r="AZ44" s="48" t="s">
        <v>92</v>
      </c>
      <c r="BA44" s="48" t="s">
        <v>93</v>
      </c>
      <c r="BB44" s="48" t="s">
        <v>239</v>
      </c>
      <c r="BC44" s="48" t="s">
        <v>93</v>
      </c>
      <c r="BD44" s="48" t="s">
        <v>94</v>
      </c>
      <c r="BE44" s="26"/>
      <c r="BF44" s="26"/>
      <c r="BG44" s="26"/>
      <c r="BH44" s="26" t="s">
        <v>84</v>
      </c>
      <c r="BI44" s="26" t="s">
        <v>251</v>
      </c>
      <c r="BJ44" s="26" t="s">
        <v>141</v>
      </c>
      <c r="BK44" s="26"/>
      <c r="BL44" s="26" t="s">
        <v>86</v>
      </c>
      <c r="BM44" s="26" t="s">
        <v>252</v>
      </c>
      <c r="BN44" s="26" t="s">
        <v>253</v>
      </c>
      <c r="BO44" s="26"/>
      <c r="BP44" s="26">
        <v>0</v>
      </c>
      <c r="BQ44" s="26"/>
      <c r="BR44" s="26">
        <v>0</v>
      </c>
      <c r="BS44" s="26"/>
      <c r="BT44" s="26"/>
      <c r="BU44" s="42"/>
      <c r="BV44" s="26"/>
      <c r="BW44" s="26"/>
    </row>
    <row r="45" spans="1:75" ht="27" x14ac:dyDescent="0.25">
      <c r="A45" s="24" t="s">
        <v>75</v>
      </c>
      <c r="B45" s="37" t="s">
        <v>76</v>
      </c>
      <c r="C45" s="39">
        <v>25497</v>
      </c>
      <c r="D45" s="40">
        <v>48</v>
      </c>
      <c r="E45" s="26">
        <v>160</v>
      </c>
      <c r="F45" s="26"/>
      <c r="G45" s="42" t="s">
        <v>100</v>
      </c>
      <c r="H45" s="43" t="s">
        <v>79</v>
      </c>
      <c r="I45" s="44" t="s">
        <v>101</v>
      </c>
      <c r="J45" s="45"/>
      <c r="K45" s="41" t="s">
        <v>1334</v>
      </c>
      <c r="L45" s="26" t="s">
        <v>133</v>
      </c>
      <c r="M45" s="26" t="s">
        <v>82</v>
      </c>
      <c r="N45" s="26" t="s">
        <v>254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46"/>
      <c r="AV45" s="35"/>
      <c r="AW45" s="35"/>
      <c r="AX45" s="49"/>
      <c r="AY45" s="45"/>
      <c r="AZ45" s="45"/>
      <c r="BA45" s="45"/>
      <c r="BB45" s="45"/>
      <c r="BC45" s="45"/>
      <c r="BD45" s="45"/>
      <c r="BE45" s="26"/>
      <c r="BF45" s="26"/>
      <c r="BG45" s="26"/>
      <c r="BH45" s="26" t="s">
        <v>84</v>
      </c>
      <c r="BI45" s="26" t="s">
        <v>251</v>
      </c>
      <c r="BJ45" s="26"/>
      <c r="BK45" s="26"/>
      <c r="BL45" s="26" t="s">
        <v>86</v>
      </c>
      <c r="BM45" s="26"/>
      <c r="BN45" s="26"/>
      <c r="BO45" s="26"/>
      <c r="BP45" s="26"/>
      <c r="BQ45" s="26"/>
      <c r="BR45" s="26"/>
      <c r="BS45" s="26"/>
      <c r="BT45" s="26"/>
      <c r="BU45" s="42" t="s">
        <v>255</v>
      </c>
      <c r="BV45" s="26" t="s">
        <v>256</v>
      </c>
      <c r="BW45" s="26"/>
    </row>
    <row r="46" spans="1:75" ht="67.5" x14ac:dyDescent="0.25">
      <c r="A46" s="24" t="s">
        <v>75</v>
      </c>
      <c r="B46" s="37" t="s">
        <v>76</v>
      </c>
      <c r="C46" s="39">
        <v>25498</v>
      </c>
      <c r="D46" s="40">
        <v>49</v>
      </c>
      <c r="E46" s="26">
        <v>219</v>
      </c>
      <c r="F46" s="26"/>
      <c r="G46" s="42" t="s">
        <v>205</v>
      </c>
      <c r="H46" s="43"/>
      <c r="I46" s="44" t="s">
        <v>257</v>
      </c>
      <c r="J46" s="45"/>
      <c r="K46" s="41" t="s">
        <v>1334</v>
      </c>
      <c r="L46" s="26" t="s">
        <v>81</v>
      </c>
      <c r="M46" s="26" t="s">
        <v>126</v>
      </c>
      <c r="N46" s="26" t="s">
        <v>127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>
        <v>0</v>
      </c>
      <c r="AT46" s="26"/>
      <c r="AU46" s="46" t="e">
        <f t="shared" si="1"/>
        <v>#REF!</v>
      </c>
      <c r="AV46" s="35">
        <f>COUNT(O46:AT46)</f>
        <v>1</v>
      </c>
      <c r="AW46" s="35" t="e">
        <f>(O46*#REF!)+(P46*#REF!)+(Q46*#REF!)+(R46*#REF!)+(S46*#REF!)+(T46*#REF!)+(U46*#REF!)+(V46*#REF!)+(W46*#REF!)+(X46*#REF!)+(Y46*#REF!)+(Z46*#REF!)+(AA46*#REF!)+(AB46*#REF!)+(AC46*#REF!)+(AD46*#REF!)+(AE46*#REF!)+(AF46*#REF!)+(AG46*#REF!)+(AH46*#REF!)+(AI46*#REF!)+(AJ46*#REF!)+(AK46*#REF!)+(AL46*#REF!)+(AM46*#REF!)+(AN46*#REF!)+(AO46*#REF!)+(AP46*#REF!)+(AQ46*#REF!)+(AR46*#REF!)+(AS46*#REF!)+(AT46*#REF!)</f>
        <v>#REF!</v>
      </c>
      <c r="AX46" s="35" t="e">
        <f>#REF!</f>
        <v>#REF!</v>
      </c>
      <c r="AY46" s="48"/>
      <c r="AZ46" s="48"/>
      <c r="BA46" s="48"/>
      <c r="BB46" s="48"/>
      <c r="BC46" s="48"/>
      <c r="BD46" s="48"/>
      <c r="BE46" s="26"/>
      <c r="BF46" s="26"/>
      <c r="BG46" s="26"/>
      <c r="BH46" s="26"/>
      <c r="BI46" s="26"/>
      <c r="BJ46" s="26"/>
      <c r="BK46" s="26"/>
      <c r="BL46" s="26"/>
      <c r="BM46" s="26"/>
      <c r="BN46" s="26" t="s">
        <v>258</v>
      </c>
      <c r="BO46" s="26"/>
      <c r="BP46" s="26"/>
      <c r="BQ46" s="26"/>
      <c r="BR46" s="26"/>
      <c r="BS46" s="26"/>
      <c r="BT46" s="26"/>
      <c r="BU46" s="42"/>
      <c r="BV46" s="26"/>
      <c r="BW46" s="26"/>
    </row>
    <row r="47" spans="1:75" ht="123.75" x14ac:dyDescent="0.25">
      <c r="A47" s="24" t="s">
        <v>75</v>
      </c>
      <c r="B47" s="37" t="s">
        <v>76</v>
      </c>
      <c r="C47" s="39">
        <v>25499</v>
      </c>
      <c r="D47" s="40">
        <v>51</v>
      </c>
      <c r="E47" s="26">
        <v>254</v>
      </c>
      <c r="F47" s="26"/>
      <c r="G47" s="42" t="s">
        <v>224</v>
      </c>
      <c r="H47" s="43" t="s">
        <v>114</v>
      </c>
      <c r="I47" s="44" t="s">
        <v>114</v>
      </c>
      <c r="J47" s="45" t="s">
        <v>181</v>
      </c>
      <c r="K47" s="41" t="s">
        <v>1334</v>
      </c>
      <c r="L47" s="26" t="s">
        <v>81</v>
      </c>
      <c r="M47" s="26" t="s">
        <v>170</v>
      </c>
      <c r="N47" s="26" t="s">
        <v>259</v>
      </c>
      <c r="O47" s="26"/>
      <c r="P47" s="26"/>
      <c r="Q47" s="26"/>
      <c r="R47" s="26"/>
      <c r="S47" s="26"/>
      <c r="T47" s="26"/>
      <c r="U47" s="26"/>
      <c r="V47" s="26"/>
      <c r="W47" s="26">
        <v>1</v>
      </c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46" t="e">
        <f t="shared" si="1"/>
        <v>#REF!</v>
      </c>
      <c r="AV47" s="35">
        <f t="shared" si="0"/>
        <v>1</v>
      </c>
      <c r="AW47" s="35" t="e">
        <f>(O47*#REF!)+(P47*#REF!)+(Q47*#REF!)+(R47*#REF!)+(S47*#REF!)+(T47*#REF!)+(U47*#REF!)+(V47*#REF!)+(W47*#REF!)+(X47*#REF!)+(Y47*#REF!)+(Z47*#REF!)+(AA47*#REF!)+(AB47*#REF!)+(AC47*#REF!)+(AD47*#REF!)+(AE47*#REF!)+(AF47*#REF!)+(AG47*#REF!)+(AH47*#REF!)+(AI47*#REF!)+(AJ47*#REF!)+(AK47*#REF!)+(AL47*#REF!)+(AM47*#REF!)+(AN47*#REF!)+(AO47*#REF!)+(AP47*#REF!)+(AQ47*#REF!)+(AR47*#REF!)+(AS47*#REF!)+(AT47*#REF!)</f>
        <v>#REF!</v>
      </c>
      <c r="AX47" s="35" t="e">
        <f>#REF!</f>
        <v>#REF!</v>
      </c>
      <c r="AY47" s="48"/>
      <c r="AZ47" s="48"/>
      <c r="BA47" s="48"/>
      <c r="BB47" s="48"/>
      <c r="BC47" s="48"/>
      <c r="BD47" s="48"/>
      <c r="BE47" s="26"/>
      <c r="BF47" s="26"/>
      <c r="BG47" s="26"/>
      <c r="BH47" s="26"/>
      <c r="BI47" s="26"/>
      <c r="BJ47" s="26"/>
      <c r="BK47" s="26"/>
      <c r="BL47" s="26" t="s">
        <v>260</v>
      </c>
      <c r="BM47" s="26"/>
      <c r="BN47" s="26"/>
      <c r="BO47" s="26"/>
      <c r="BP47" s="26"/>
      <c r="BQ47" s="26"/>
      <c r="BR47" s="26"/>
      <c r="BS47" s="26"/>
      <c r="BT47" s="26"/>
      <c r="BU47" s="42" t="s">
        <v>261</v>
      </c>
      <c r="BV47" s="26"/>
      <c r="BW47" s="26"/>
    </row>
    <row r="48" spans="1:75" ht="33.75" x14ac:dyDescent="0.25">
      <c r="A48" s="24" t="s">
        <v>75</v>
      </c>
      <c r="B48" s="37" t="s">
        <v>76</v>
      </c>
      <c r="C48" s="50" t="s">
        <v>131</v>
      </c>
      <c r="D48" s="40">
        <v>53</v>
      </c>
      <c r="E48" s="26">
        <v>220</v>
      </c>
      <c r="F48" s="26"/>
      <c r="G48" s="42" t="s">
        <v>100</v>
      </c>
      <c r="H48" s="43" t="s">
        <v>79</v>
      </c>
      <c r="I48" s="44" t="s">
        <v>101</v>
      </c>
      <c r="J48" s="45" t="s">
        <v>181</v>
      </c>
      <c r="K48" s="41" t="s">
        <v>1334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46"/>
      <c r="AV48" s="35"/>
      <c r="AW48" s="35"/>
      <c r="AX48" s="35"/>
      <c r="AY48" s="48"/>
      <c r="AZ48" s="48"/>
      <c r="BA48" s="48"/>
      <c r="BB48" s="48"/>
      <c r="BC48" s="48"/>
      <c r="BD48" s="48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3"/>
      <c r="BV48" s="47" t="s">
        <v>262</v>
      </c>
      <c r="BW48" s="26"/>
    </row>
    <row r="49" spans="1:75" ht="33.75" x14ac:dyDescent="0.25">
      <c r="A49" s="24" t="s">
        <v>75</v>
      </c>
      <c r="B49" s="37" t="s">
        <v>76</v>
      </c>
      <c r="C49" s="39">
        <v>25500</v>
      </c>
      <c r="D49" s="40">
        <v>54</v>
      </c>
      <c r="E49" s="26">
        <v>200</v>
      </c>
      <c r="F49" s="26">
        <v>1</v>
      </c>
      <c r="G49" s="42" t="s">
        <v>113</v>
      </c>
      <c r="H49" s="43"/>
      <c r="I49" s="44" t="s">
        <v>175</v>
      </c>
      <c r="J49" s="45"/>
      <c r="K49" s="41" t="s">
        <v>1334</v>
      </c>
      <c r="L49" s="26" t="s">
        <v>81</v>
      </c>
      <c r="M49" s="26" t="s">
        <v>126</v>
      </c>
      <c r="N49" s="26" t="s">
        <v>162</v>
      </c>
      <c r="O49" s="26">
        <v>1</v>
      </c>
      <c r="P49" s="26">
        <v>1</v>
      </c>
      <c r="Q49" s="26">
        <v>-1</v>
      </c>
      <c r="R49" s="26">
        <v>1</v>
      </c>
      <c r="S49" s="26">
        <v>0</v>
      </c>
      <c r="T49" s="26">
        <v>1</v>
      </c>
      <c r="U49" s="26">
        <v>1</v>
      </c>
      <c r="V49" s="26"/>
      <c r="W49" s="26">
        <v>1</v>
      </c>
      <c r="X49" s="26">
        <v>1</v>
      </c>
      <c r="Y49" s="26">
        <v>1</v>
      </c>
      <c r="Z49" s="26"/>
      <c r="AA49" s="26">
        <v>0</v>
      </c>
      <c r="AB49" s="26">
        <v>1</v>
      </c>
      <c r="AC49" s="26">
        <v>1</v>
      </c>
      <c r="AD49" s="26">
        <v>-1</v>
      </c>
      <c r="AE49" s="26">
        <v>-1</v>
      </c>
      <c r="AF49" s="26">
        <v>1</v>
      </c>
      <c r="AG49" s="26">
        <v>1</v>
      </c>
      <c r="AH49" s="26"/>
      <c r="AI49" s="26">
        <v>1</v>
      </c>
      <c r="AJ49" s="26">
        <v>1</v>
      </c>
      <c r="AK49" s="26">
        <v>1</v>
      </c>
      <c r="AL49" s="26">
        <v>1</v>
      </c>
      <c r="AM49" s="26">
        <v>1</v>
      </c>
      <c r="AN49" s="26">
        <v>1</v>
      </c>
      <c r="AO49" s="26">
        <v>1</v>
      </c>
      <c r="AP49" s="26">
        <v>1</v>
      </c>
      <c r="AQ49" s="26">
        <v>1</v>
      </c>
      <c r="AR49" s="26"/>
      <c r="AS49" s="26">
        <v>0</v>
      </c>
      <c r="AT49" s="26">
        <v>-1</v>
      </c>
      <c r="AU49" s="46" t="e">
        <f t="shared" si="1"/>
        <v>#REF!</v>
      </c>
      <c r="AV49" s="35">
        <f t="shared" si="0"/>
        <v>28</v>
      </c>
      <c r="AW49" s="35" t="e">
        <f>(O49*#REF!)+(P49*#REF!)+(Q49*#REF!)+(R49*#REF!)+(S49*#REF!)+(T49*#REF!)+(U49*#REF!)+(V49*#REF!)+(W49*#REF!)+(X49*#REF!)+(Y49*#REF!)+(Z49*#REF!)+(AA49*#REF!)+(AB49*#REF!)+(AC49*#REF!)+(AD49*#REF!)+(AE49*#REF!)+(AF49*#REF!)+(AG49*#REF!)+(AH49*#REF!)+(AI49*#REF!)+(AJ49*#REF!)+(AK49*#REF!)+(AL49*#REF!)+(AM49*#REF!)+(AN49*#REF!)+(AO49*#REF!)+(AP49*#REF!)+(AQ49*#REF!)+(AR49*#REF!)+(AS49*#REF!)+(AT49*#REF!)</f>
        <v>#REF!</v>
      </c>
      <c r="AX49" s="35" t="e">
        <f>#REF!+#REF!+#REF!+#REF!+#REF!+#REF!+#REF!+#REF!+#REF!+#REF!+#REF!+#REF!+#REF!+#REF!+#REF!+#REF!+#REF!+#REF!+#REF!+#REF!+#REF!+#REF!+#REF!+#REF!+#REF!+#REF!+#REF!+#REF!</f>
        <v>#REF!</v>
      </c>
      <c r="AY49" s="48" t="s">
        <v>263</v>
      </c>
      <c r="AZ49" s="48" t="s">
        <v>115</v>
      </c>
      <c r="BA49" s="48" t="s">
        <v>116</v>
      </c>
      <c r="BB49" s="48" t="s">
        <v>115</v>
      </c>
      <c r="BC49" s="48" t="s">
        <v>116</v>
      </c>
      <c r="BD49" s="48" t="s">
        <v>117</v>
      </c>
      <c r="BE49" s="26" t="s">
        <v>95</v>
      </c>
      <c r="BF49" s="26"/>
      <c r="BG49" s="26"/>
      <c r="BH49" s="26" t="s">
        <v>118</v>
      </c>
      <c r="BI49" s="26" t="s">
        <v>164</v>
      </c>
      <c r="BJ49" s="26" t="s">
        <v>102</v>
      </c>
      <c r="BK49" s="26" t="s">
        <v>264</v>
      </c>
      <c r="BL49" s="26" t="s">
        <v>159</v>
      </c>
      <c r="BM49" s="26"/>
      <c r="BN49" s="26"/>
      <c r="BO49" s="26"/>
      <c r="BP49" s="26">
        <v>2</v>
      </c>
      <c r="BQ49" s="26"/>
      <c r="BR49" s="26">
        <v>3</v>
      </c>
      <c r="BS49" s="26"/>
      <c r="BT49" s="26"/>
      <c r="BU49" s="42" t="s">
        <v>265</v>
      </c>
      <c r="BV49" s="26"/>
      <c r="BW49" s="26"/>
    </row>
    <row r="50" spans="1:75" ht="146.25" x14ac:dyDescent="0.25">
      <c r="A50" s="24" t="s">
        <v>75</v>
      </c>
      <c r="B50" s="37" t="s">
        <v>76</v>
      </c>
      <c r="C50" s="39">
        <v>25501</v>
      </c>
      <c r="D50" s="40" t="s">
        <v>266</v>
      </c>
      <c r="E50" s="26">
        <v>200</v>
      </c>
      <c r="F50" s="26">
        <v>2</v>
      </c>
      <c r="G50" s="42" t="s">
        <v>267</v>
      </c>
      <c r="H50" s="43"/>
      <c r="I50" s="44" t="s">
        <v>175</v>
      </c>
      <c r="J50" s="45" t="s">
        <v>268</v>
      </c>
      <c r="K50" s="41" t="s">
        <v>1334</v>
      </c>
      <c r="L50" s="26" t="s">
        <v>81</v>
      </c>
      <c r="M50" s="26" t="s">
        <v>126</v>
      </c>
      <c r="N50" s="26" t="s">
        <v>269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>
        <v>0</v>
      </c>
      <c r="AH50" s="26"/>
      <c r="AI50" s="26">
        <v>1</v>
      </c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 t="s">
        <v>270</v>
      </c>
      <c r="AU50" s="46">
        <f t="shared" si="1"/>
        <v>0.66666666666666663</v>
      </c>
      <c r="AV50" s="35">
        <v>3</v>
      </c>
      <c r="AW50" s="35">
        <v>4</v>
      </c>
      <c r="AX50" s="35">
        <v>6</v>
      </c>
      <c r="AY50" s="48"/>
      <c r="AZ50" s="48"/>
      <c r="BA50" s="48"/>
      <c r="BB50" s="48"/>
      <c r="BC50" s="48"/>
      <c r="BD50" s="48"/>
      <c r="BE50" s="26"/>
      <c r="BF50" s="26"/>
      <c r="BG50" s="26"/>
      <c r="BH50" s="26" t="s">
        <v>118</v>
      </c>
      <c r="BI50" s="26" t="s">
        <v>204</v>
      </c>
      <c r="BJ50" s="26"/>
      <c r="BK50" s="26"/>
      <c r="BL50" s="26" t="s">
        <v>86</v>
      </c>
      <c r="BM50" s="26"/>
      <c r="BN50" s="26" t="s">
        <v>128</v>
      </c>
      <c r="BO50" s="26"/>
      <c r="BP50" s="26"/>
      <c r="BQ50" s="26"/>
      <c r="BR50" s="26">
        <v>2</v>
      </c>
      <c r="BS50" s="26">
        <v>2</v>
      </c>
      <c r="BT50" s="26"/>
      <c r="BU50" s="42" t="s">
        <v>271</v>
      </c>
      <c r="BV50" s="26"/>
      <c r="BW50" s="26" t="s">
        <v>130</v>
      </c>
    </row>
    <row r="51" spans="1:75" ht="135" x14ac:dyDescent="0.25">
      <c r="A51" s="24" t="s">
        <v>75</v>
      </c>
      <c r="B51" s="37" t="s">
        <v>76</v>
      </c>
      <c r="C51" s="39">
        <v>25502</v>
      </c>
      <c r="D51" s="40">
        <v>55</v>
      </c>
      <c r="E51" s="26">
        <v>251</v>
      </c>
      <c r="F51" s="26"/>
      <c r="G51" s="42" t="s">
        <v>113</v>
      </c>
      <c r="H51" s="43" t="s">
        <v>114</v>
      </c>
      <c r="I51" s="44" t="s">
        <v>114</v>
      </c>
      <c r="J51" s="45"/>
      <c r="K51" s="41" t="s">
        <v>1334</v>
      </c>
      <c r="L51" s="26" t="s">
        <v>81</v>
      </c>
      <c r="M51" s="26" t="s">
        <v>82</v>
      </c>
      <c r="N51" s="26" t="s">
        <v>272</v>
      </c>
      <c r="O51" s="26">
        <v>2</v>
      </c>
      <c r="P51" s="26">
        <v>1</v>
      </c>
      <c r="Q51" s="26">
        <v>1</v>
      </c>
      <c r="R51" s="26">
        <v>1</v>
      </c>
      <c r="S51" s="26">
        <v>0</v>
      </c>
      <c r="T51" s="26">
        <v>1</v>
      </c>
      <c r="U51" s="26"/>
      <c r="V51" s="26">
        <v>0</v>
      </c>
      <c r="W51" s="26">
        <v>1</v>
      </c>
      <c r="X51" s="26">
        <v>1</v>
      </c>
      <c r="Y51" s="26">
        <v>1</v>
      </c>
      <c r="Z51" s="26"/>
      <c r="AA51" s="26">
        <v>1</v>
      </c>
      <c r="AB51" s="26">
        <v>0</v>
      </c>
      <c r="AC51" s="26">
        <v>1</v>
      </c>
      <c r="AD51" s="26">
        <v>1</v>
      </c>
      <c r="AE51" s="26">
        <v>1</v>
      </c>
      <c r="AF51" s="26">
        <v>1</v>
      </c>
      <c r="AG51" s="26">
        <v>1</v>
      </c>
      <c r="AH51" s="26"/>
      <c r="AI51" s="26">
        <v>1</v>
      </c>
      <c r="AJ51" s="26"/>
      <c r="AK51" s="26"/>
      <c r="AL51" s="26"/>
      <c r="AM51" s="26">
        <v>1</v>
      </c>
      <c r="AN51" s="26">
        <v>1</v>
      </c>
      <c r="AO51" s="26"/>
      <c r="AP51" s="26">
        <v>1</v>
      </c>
      <c r="AQ51" s="26">
        <v>1</v>
      </c>
      <c r="AR51" s="26">
        <v>1</v>
      </c>
      <c r="AS51" s="26">
        <v>0</v>
      </c>
      <c r="AT51" s="26">
        <v>1</v>
      </c>
      <c r="AU51" s="46" t="e">
        <f t="shared" si="1"/>
        <v>#REF!</v>
      </c>
      <c r="AV51" s="35">
        <f t="shared" si="0"/>
        <v>25</v>
      </c>
      <c r="AW51" s="35" t="e">
        <f>(O51*#REF!)+(P51*#REF!)+(Q51*#REF!)+(R51*#REF!)+(S51*#REF!)+(T51*#REF!)+(U51*#REF!)+(V51*#REF!)+(W51*#REF!)+(X51*#REF!)+(Y51*#REF!)+(Z51*#REF!)+(AA51*#REF!)+(AB51*#REF!)+(AC51*#REF!)+(AD51*#REF!)+(AE51*#REF!)+(AF51*#REF!)+(AG51*#REF!)+(AH51*#REF!)+(AI51*#REF!)+(AJ51*#REF!)+(AK51*#REF!)+(AL51*#REF!)+(AM51*#REF!)+(AN51*#REF!)+(AO51*#REF!)+(AP51*#REF!)+(AQ51*#REF!)+(AR51*#REF!)+(AS51*#REF!)+(AT51*#REF!)</f>
        <v>#REF!</v>
      </c>
      <c r="AX51" s="35">
        <f>45</f>
        <v>45</v>
      </c>
      <c r="AY51" s="48" t="s">
        <v>115</v>
      </c>
      <c r="AZ51" s="48" t="s">
        <v>115</v>
      </c>
      <c r="BA51" s="48" t="s">
        <v>116</v>
      </c>
      <c r="BB51" s="48"/>
      <c r="BC51" s="48"/>
      <c r="BD51" s="48" t="s">
        <v>117</v>
      </c>
      <c r="BE51" s="26"/>
      <c r="BF51" s="26"/>
      <c r="BG51" s="26"/>
      <c r="BH51" s="26" t="s">
        <v>84</v>
      </c>
      <c r="BI51" s="26" t="s">
        <v>85</v>
      </c>
      <c r="BJ51" s="26" t="s">
        <v>273</v>
      </c>
      <c r="BK51" s="26"/>
      <c r="BL51" s="26" t="s">
        <v>86</v>
      </c>
      <c r="BM51" s="26"/>
      <c r="BN51" s="26" t="s">
        <v>274</v>
      </c>
      <c r="BO51" s="26"/>
      <c r="BP51" s="26">
        <v>1</v>
      </c>
      <c r="BQ51" s="26">
        <v>1</v>
      </c>
      <c r="BR51" s="26">
        <v>1</v>
      </c>
      <c r="BS51" s="26">
        <v>0</v>
      </c>
      <c r="BT51" s="26" t="s">
        <v>275</v>
      </c>
      <c r="BU51" s="42"/>
      <c r="BV51" s="26"/>
      <c r="BW51" s="26"/>
    </row>
    <row r="52" spans="1:75" ht="45" x14ac:dyDescent="0.25">
      <c r="A52" s="24" t="s">
        <v>75</v>
      </c>
      <c r="B52" s="37" t="s">
        <v>76</v>
      </c>
      <c r="C52" s="39">
        <v>25503</v>
      </c>
      <c r="D52" s="40">
        <v>56</v>
      </c>
      <c r="E52" s="26">
        <v>246</v>
      </c>
      <c r="F52" s="26"/>
      <c r="G52" s="42" t="s">
        <v>276</v>
      </c>
      <c r="H52" s="43"/>
      <c r="I52" s="44" t="s">
        <v>257</v>
      </c>
      <c r="J52" s="45" t="s">
        <v>80</v>
      </c>
      <c r="K52" s="41" t="s">
        <v>1334</v>
      </c>
      <c r="L52" s="26" t="s">
        <v>81</v>
      </c>
      <c r="M52" s="26" t="s">
        <v>126</v>
      </c>
      <c r="N52" s="26" t="s">
        <v>269</v>
      </c>
      <c r="O52" s="26">
        <v>0</v>
      </c>
      <c r="P52" s="26">
        <v>0</v>
      </c>
      <c r="Q52" s="26">
        <v>0</v>
      </c>
      <c r="R52" s="26">
        <v>0</v>
      </c>
      <c r="S52" s="26">
        <v>1</v>
      </c>
      <c r="T52" s="26">
        <v>1</v>
      </c>
      <c r="U52" s="26">
        <v>1</v>
      </c>
      <c r="V52" s="26"/>
      <c r="W52" s="26">
        <v>0</v>
      </c>
      <c r="X52" s="26">
        <v>1</v>
      </c>
      <c r="Y52" s="26">
        <v>0</v>
      </c>
      <c r="Z52" s="26"/>
      <c r="AA52" s="26">
        <v>-1</v>
      </c>
      <c r="AB52" s="26">
        <v>-1</v>
      </c>
      <c r="AC52" s="26">
        <v>1</v>
      </c>
      <c r="AD52" s="26">
        <v>-1</v>
      </c>
      <c r="AE52" s="26">
        <v>-1</v>
      </c>
      <c r="AF52" s="26">
        <v>-1</v>
      </c>
      <c r="AG52" s="26">
        <v>-1</v>
      </c>
      <c r="AH52" s="26"/>
      <c r="AI52" s="26">
        <v>-1</v>
      </c>
      <c r="AJ52" s="26"/>
      <c r="AK52" s="26"/>
      <c r="AL52" s="26"/>
      <c r="AM52" s="26"/>
      <c r="AN52" s="26"/>
      <c r="AO52" s="26"/>
      <c r="AP52" s="26">
        <v>0</v>
      </c>
      <c r="AQ52" s="26"/>
      <c r="AR52" s="26"/>
      <c r="AS52" s="26">
        <v>0</v>
      </c>
      <c r="AT52" s="26">
        <v>1</v>
      </c>
      <c r="AU52" s="46" t="e">
        <f t="shared" si="1"/>
        <v>#REF!</v>
      </c>
      <c r="AV52" s="35">
        <f t="shared" si="0"/>
        <v>21</v>
      </c>
      <c r="AW52" s="35" t="e">
        <f>(O52*#REF!)+(P52*#REF!)+(Q52*#REF!)+(R52*#REF!)+(S52*#REF!)+(T52*#REF!)+(U52*#REF!)+(V52*#REF!)+(W52*#REF!)+(X52*#REF!)+(Y52*#REF!)+(Z52*#REF!)+(AA52*#REF!)+(AB52*#REF!)+(AC52*#REF!)+(AD52*#REF!)+(AE52*#REF!)+(AF52*#REF!)+(AG52*#REF!)+(AH52*#REF!)+(AI52*#REF!)+(AJ52*#REF!)+(AK52*#REF!)+(AL52*#REF!)+(AM52*#REF!)+(AN52*#REF!)+(AO52*#REF!)+(AP52*#REF!)+(AQ52*#REF!)+(AR52*#REF!)+(AS52*#REF!)+(AT52*#REF!)</f>
        <v>#REF!</v>
      </c>
      <c r="AX52" s="35" t="e">
        <f>#REF!+#REF!+#REF!+#REF!+#REF!+#REF!+#REF!+#REF!+#REF!+#REF!+#REF!+#REF!+#REF!+#REF!+#REF!+#REF!+#REF!+#REF!+#REF!+#REF!+#REF!</f>
        <v>#REF!</v>
      </c>
      <c r="AY52" s="48" t="s">
        <v>163</v>
      </c>
      <c r="AZ52" s="48" t="s">
        <v>92</v>
      </c>
      <c r="BA52" s="48" t="s">
        <v>93</v>
      </c>
      <c r="BB52" s="48"/>
      <c r="BC52" s="48"/>
      <c r="BD52" s="48" t="s">
        <v>94</v>
      </c>
      <c r="BE52" s="26"/>
      <c r="BF52" s="26"/>
      <c r="BG52" s="26"/>
      <c r="BH52" s="26" t="s">
        <v>95</v>
      </c>
      <c r="BI52" s="26" t="s">
        <v>96</v>
      </c>
      <c r="BJ52" s="26" t="s">
        <v>102</v>
      </c>
      <c r="BK52" s="26"/>
      <c r="BL52" s="26" t="s">
        <v>277</v>
      </c>
      <c r="BM52" s="26"/>
      <c r="BN52" s="26" t="s">
        <v>128</v>
      </c>
      <c r="BO52" s="26"/>
      <c r="BP52" s="26"/>
      <c r="BQ52" s="26"/>
      <c r="BR52" s="26"/>
      <c r="BS52" s="26" t="s">
        <v>278</v>
      </c>
      <c r="BT52" s="26"/>
      <c r="BU52" s="42"/>
      <c r="BV52" s="26"/>
      <c r="BW52" s="26" t="s">
        <v>130</v>
      </c>
    </row>
    <row r="53" spans="1:75" ht="27" x14ac:dyDescent="0.25">
      <c r="A53" s="24" t="s">
        <v>75</v>
      </c>
      <c r="B53" s="37" t="s">
        <v>76</v>
      </c>
      <c r="C53" s="39">
        <v>25504</v>
      </c>
      <c r="D53" s="40">
        <v>57</v>
      </c>
      <c r="E53" s="26">
        <v>267</v>
      </c>
      <c r="F53" s="26"/>
      <c r="G53" s="42" t="s">
        <v>113</v>
      </c>
      <c r="H53" s="43"/>
      <c r="I53" s="44" t="s">
        <v>175</v>
      </c>
      <c r="J53" s="45" t="s">
        <v>80</v>
      </c>
      <c r="K53" s="41" t="s">
        <v>1334</v>
      </c>
      <c r="L53" s="26" t="s">
        <v>81</v>
      </c>
      <c r="M53" s="26" t="s">
        <v>82</v>
      </c>
      <c r="N53" s="26" t="s">
        <v>102</v>
      </c>
      <c r="O53" s="26">
        <v>2</v>
      </c>
      <c r="P53" s="26">
        <v>2</v>
      </c>
      <c r="Q53" s="26">
        <v>1</v>
      </c>
      <c r="R53" s="26">
        <v>1</v>
      </c>
      <c r="S53" s="26"/>
      <c r="T53" s="26"/>
      <c r="U53" s="26">
        <v>2</v>
      </c>
      <c r="V53" s="26">
        <v>1</v>
      </c>
      <c r="W53" s="26">
        <v>1</v>
      </c>
      <c r="X53" s="26">
        <v>1</v>
      </c>
      <c r="Y53" s="26">
        <v>1</v>
      </c>
      <c r="Z53" s="26"/>
      <c r="AA53" s="26">
        <v>1</v>
      </c>
      <c r="AB53" s="26">
        <v>1</v>
      </c>
      <c r="AC53" s="26"/>
      <c r="AD53" s="26">
        <v>1</v>
      </c>
      <c r="AE53" s="26">
        <v>1</v>
      </c>
      <c r="AF53" s="26">
        <v>2</v>
      </c>
      <c r="AG53" s="26">
        <v>2</v>
      </c>
      <c r="AH53" s="26"/>
      <c r="AI53" s="26">
        <v>2</v>
      </c>
      <c r="AJ53" s="26"/>
      <c r="AK53" s="26"/>
      <c r="AL53" s="26"/>
      <c r="AM53" s="26"/>
      <c r="AN53" s="26"/>
      <c r="AO53" s="26"/>
      <c r="AP53" s="26">
        <v>1</v>
      </c>
      <c r="AQ53" s="26">
        <v>1</v>
      </c>
      <c r="AR53" s="26">
        <v>1</v>
      </c>
      <c r="AS53" s="26">
        <v>1</v>
      </c>
      <c r="AT53" s="26">
        <v>0</v>
      </c>
      <c r="AU53" s="46" t="e">
        <f t="shared" si="1"/>
        <v>#REF!</v>
      </c>
      <c r="AV53" s="35">
        <f t="shared" si="0"/>
        <v>21</v>
      </c>
      <c r="AW53" s="35" t="e">
        <f>(O53*#REF!)+(P53*#REF!)+(Q53*#REF!)+(R53*#REF!)+(S53*#REF!)+(T53*#REF!)+(U53*#REF!)+(V53*#REF!)+(W53*#REF!)+(X53*#REF!)+(Y53*#REF!)+(Z53*#REF!)+(AA53*#REF!)+(AB53*#REF!)+(AC53*#REF!)+(AD53*#REF!)+(AE53*#REF!)+(AF53*#REF!)+(AG53*#REF!)+(AH53*#REF!)+(AI53*#REF!)+(AJ53*#REF!)+(AK53*#REF!)+(AL53*#REF!)+(AM53*#REF!)+(AN53*#REF!)+(AO53*#REF!)+(AP53*#REF!)+(AQ53*#REF!)+(AR53*#REF!)+(AS53*#REF!)+(AT53*#REF!)</f>
        <v>#REF!</v>
      </c>
      <c r="AX53" s="35" t="e">
        <f>#REF!+#REF!+#REF!+#REF!+#REF!+#REF!+#REF!+#REF!+#REF!+#REF!+#REF!+#REF!+#REF!+#REF!+#REF!+#REF!+#REF!+#REF!+#REF!+#REF!+#REF!</f>
        <v>#REF!</v>
      </c>
      <c r="AY53" s="48" t="s">
        <v>192</v>
      </c>
      <c r="AZ53" s="48" t="s">
        <v>115</v>
      </c>
      <c r="BA53" s="48" t="s">
        <v>116</v>
      </c>
      <c r="BB53" s="48"/>
      <c r="BC53" s="48"/>
      <c r="BD53" s="48" t="s">
        <v>117</v>
      </c>
      <c r="BE53" s="26"/>
      <c r="BF53" s="26"/>
      <c r="BG53" s="26"/>
      <c r="BH53" s="26" t="s">
        <v>84</v>
      </c>
      <c r="BI53" s="26" t="s">
        <v>85</v>
      </c>
      <c r="BJ53" s="26"/>
      <c r="BK53" s="26"/>
      <c r="BL53" s="26" t="s">
        <v>279</v>
      </c>
      <c r="BM53" s="26"/>
      <c r="BN53" s="26" t="s">
        <v>128</v>
      </c>
      <c r="BO53" s="26"/>
      <c r="BP53" s="26">
        <v>1</v>
      </c>
      <c r="BQ53" s="26">
        <v>1</v>
      </c>
      <c r="BR53" s="26">
        <v>1</v>
      </c>
      <c r="BS53" s="26">
        <v>1</v>
      </c>
      <c r="BT53" s="26"/>
      <c r="BU53" s="42" t="s">
        <v>280</v>
      </c>
      <c r="BV53" s="26"/>
      <c r="BW53" s="26"/>
    </row>
    <row r="54" spans="1:75" ht="67.5" x14ac:dyDescent="0.25">
      <c r="A54" s="24" t="s">
        <v>75</v>
      </c>
      <c r="B54" s="37" t="s">
        <v>76</v>
      </c>
      <c r="C54" s="39">
        <v>25505</v>
      </c>
      <c r="D54" s="40">
        <v>58</v>
      </c>
      <c r="E54" s="26">
        <v>259</v>
      </c>
      <c r="F54" s="26"/>
      <c r="G54" s="42" t="s">
        <v>281</v>
      </c>
      <c r="H54" s="43"/>
      <c r="I54" s="44" t="s">
        <v>175</v>
      </c>
      <c r="J54" s="45" t="s">
        <v>80</v>
      </c>
      <c r="K54" s="41" t="s">
        <v>1334</v>
      </c>
      <c r="L54" s="26" t="s">
        <v>81</v>
      </c>
      <c r="M54" s="26" t="s">
        <v>89</v>
      </c>
      <c r="N54" s="26" t="s">
        <v>90</v>
      </c>
      <c r="O54" s="26"/>
      <c r="P54" s="26"/>
      <c r="Q54" s="26"/>
      <c r="R54" s="26"/>
      <c r="S54" s="26">
        <v>1</v>
      </c>
      <c r="T54" s="26"/>
      <c r="U54" s="26"/>
      <c r="V54" s="26">
        <v>1</v>
      </c>
      <c r="W54" s="26"/>
      <c r="X54" s="26">
        <v>0</v>
      </c>
      <c r="Y54" s="26"/>
      <c r="Z54" s="26"/>
      <c r="AA54" s="26">
        <v>1</v>
      </c>
      <c r="AB54" s="26">
        <v>0</v>
      </c>
      <c r="AC54" s="26">
        <v>1</v>
      </c>
      <c r="AD54" s="26">
        <v>1</v>
      </c>
      <c r="AE54" s="26">
        <v>1</v>
      </c>
      <c r="AF54" s="26">
        <v>-1</v>
      </c>
      <c r="AG54" s="26">
        <v>1</v>
      </c>
      <c r="AH54" s="26"/>
      <c r="AI54" s="26"/>
      <c r="AJ54" s="26"/>
      <c r="AK54" s="26"/>
      <c r="AL54" s="26"/>
      <c r="AM54" s="26"/>
      <c r="AN54" s="26"/>
      <c r="AO54" s="26"/>
      <c r="AP54" s="26"/>
      <c r="AQ54" s="26">
        <v>1</v>
      </c>
      <c r="AR54" s="26"/>
      <c r="AS54" s="26">
        <v>1</v>
      </c>
      <c r="AT54" s="26">
        <v>1</v>
      </c>
      <c r="AU54" s="46" t="e">
        <f t="shared" si="1"/>
        <v>#REF!</v>
      </c>
      <c r="AV54" s="35">
        <f t="shared" si="0"/>
        <v>13</v>
      </c>
      <c r="AW54" s="35" t="e">
        <f>(O54*#REF!)+(P54*#REF!)+(Q54*#REF!)+(R54*#REF!)+(S54*#REF!)+(T54*#REF!)+(U54*#REF!)+(V54*#REF!)+(W54*#REF!)+(X54*#REF!)+(Y54*#REF!)+(Z54*#REF!)+(AA54*#REF!)+(AB54*#REF!)+(AC54*#REF!)+(AD54*#REF!)+(AE54*#REF!)+(AF54*#REF!)+(AG54*#REF!)+(AH54*#REF!)+(AI54*#REF!)+(AJ54*#REF!)+(AK54*#REF!)+(AL54*#REF!)+(AM54*#REF!)+(AN54*#REF!)+(AO54*#REF!)+(AP54*#REF!)+(AQ54*#REF!)+(AR54*#REF!)+(AS54*#REF!)+(AT54*#REF!)</f>
        <v>#REF!</v>
      </c>
      <c r="AX54" s="35" t="e">
        <f>#REF!+#REF!+#REF!+#REF!+#REF!+#REF!+#REF!+#REF!+#REF!+#REF!+#REF!+#REF!+#REF!</f>
        <v>#REF!</v>
      </c>
      <c r="AY54" s="48" t="s">
        <v>192</v>
      </c>
      <c r="AZ54" s="48" t="s">
        <v>115</v>
      </c>
      <c r="BA54" s="48"/>
      <c r="BB54" s="48"/>
      <c r="BC54" s="48"/>
      <c r="BD54" s="48" t="s">
        <v>117</v>
      </c>
      <c r="BE54" s="26"/>
      <c r="BF54" s="26"/>
      <c r="BG54" s="26"/>
      <c r="BH54" s="26" t="s">
        <v>282</v>
      </c>
      <c r="BI54" s="26" t="s">
        <v>283</v>
      </c>
      <c r="BJ54" s="26" t="s">
        <v>284</v>
      </c>
      <c r="BK54" s="26"/>
      <c r="BL54" s="26"/>
      <c r="BM54" s="26"/>
      <c r="BN54" s="26" t="s">
        <v>128</v>
      </c>
      <c r="BO54" s="26"/>
      <c r="BP54" s="26"/>
      <c r="BQ54" s="26"/>
      <c r="BR54" s="26">
        <v>1</v>
      </c>
      <c r="BS54" s="26">
        <v>1</v>
      </c>
      <c r="BT54" s="26"/>
      <c r="BU54" s="42" t="s">
        <v>285</v>
      </c>
      <c r="BV54" s="26"/>
      <c r="BW54" s="26" t="s">
        <v>286</v>
      </c>
    </row>
    <row r="55" spans="1:75" ht="33.75" x14ac:dyDescent="0.25">
      <c r="A55" s="24" t="s">
        <v>75</v>
      </c>
      <c r="B55" s="37" t="s">
        <v>76</v>
      </c>
      <c r="C55" s="50" t="s">
        <v>131</v>
      </c>
      <c r="D55" s="40">
        <v>60</v>
      </c>
      <c r="E55" s="26"/>
      <c r="F55" s="26"/>
      <c r="G55" s="42" t="s">
        <v>100</v>
      </c>
      <c r="H55" s="43"/>
      <c r="I55" s="44" t="s">
        <v>132</v>
      </c>
      <c r="J55" s="45"/>
      <c r="K55" s="41" t="s">
        <v>1334</v>
      </c>
      <c r="L55" s="26" t="s">
        <v>133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46"/>
      <c r="AV55" s="35"/>
      <c r="AW55" s="35"/>
      <c r="AX55" s="35"/>
      <c r="AY55" s="48"/>
      <c r="AZ55" s="48"/>
      <c r="BA55" s="48"/>
      <c r="BB55" s="48"/>
      <c r="BC55" s="48"/>
      <c r="BD55" s="48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42"/>
      <c r="BV55" s="26" t="s">
        <v>287</v>
      </c>
      <c r="BW55" s="26"/>
    </row>
    <row r="56" spans="1:75" ht="45" x14ac:dyDescent="0.25">
      <c r="A56" s="24" t="s">
        <v>75</v>
      </c>
      <c r="B56" s="37" t="s">
        <v>76</v>
      </c>
      <c r="C56" s="39">
        <v>25506</v>
      </c>
      <c r="D56" s="40">
        <v>61</v>
      </c>
      <c r="E56" s="26">
        <v>233</v>
      </c>
      <c r="F56" s="26"/>
      <c r="G56" s="42" t="s">
        <v>113</v>
      </c>
      <c r="H56" s="43" t="s">
        <v>114</v>
      </c>
      <c r="I56" s="44" t="s">
        <v>114</v>
      </c>
      <c r="J56" s="45"/>
      <c r="K56" s="41" t="s">
        <v>1334</v>
      </c>
      <c r="L56" s="26" t="s">
        <v>81</v>
      </c>
      <c r="M56" s="26" t="s">
        <v>82</v>
      </c>
      <c r="N56" s="26" t="s">
        <v>150</v>
      </c>
      <c r="O56" s="26">
        <v>1</v>
      </c>
      <c r="P56" s="26">
        <v>1</v>
      </c>
      <c r="Q56" s="26">
        <v>1</v>
      </c>
      <c r="R56" s="26">
        <v>2</v>
      </c>
      <c r="S56" s="26">
        <v>1</v>
      </c>
      <c r="T56" s="26">
        <v>1</v>
      </c>
      <c r="U56" s="26">
        <v>1</v>
      </c>
      <c r="V56" s="26">
        <v>0</v>
      </c>
      <c r="W56" s="26">
        <v>1</v>
      </c>
      <c r="X56" s="26">
        <v>1</v>
      </c>
      <c r="Y56" s="26">
        <v>1</v>
      </c>
      <c r="Z56" s="26"/>
      <c r="AA56" s="26">
        <v>1</v>
      </c>
      <c r="AB56" s="26">
        <v>1</v>
      </c>
      <c r="AC56" s="26">
        <v>1</v>
      </c>
      <c r="AD56" s="26">
        <v>1</v>
      </c>
      <c r="AE56" s="26">
        <v>1</v>
      </c>
      <c r="AF56" s="26">
        <v>1</v>
      </c>
      <c r="AG56" s="26">
        <v>1</v>
      </c>
      <c r="AH56" s="26"/>
      <c r="AI56" s="26">
        <v>1</v>
      </c>
      <c r="AJ56" s="26"/>
      <c r="AK56" s="26"/>
      <c r="AL56" s="26"/>
      <c r="AM56" s="26"/>
      <c r="AN56" s="26"/>
      <c r="AO56" s="26"/>
      <c r="AP56" s="26">
        <v>0</v>
      </c>
      <c r="AQ56" s="26">
        <v>1</v>
      </c>
      <c r="AR56" s="26"/>
      <c r="AS56" s="26">
        <v>1</v>
      </c>
      <c r="AT56" s="26">
        <v>1</v>
      </c>
      <c r="AU56" s="46" t="e">
        <f t="shared" si="1"/>
        <v>#REF!</v>
      </c>
      <c r="AV56" s="35">
        <f t="shared" si="0"/>
        <v>23</v>
      </c>
      <c r="AW56" s="35" t="e">
        <f>(O56*#REF!)+(P56*#REF!)+(Q56*#REF!)+(R56*#REF!)+(S56*#REF!)+(T56*#REF!)+(U56*#REF!)+(V56*#REF!)+(W56*#REF!)+(X56*#REF!)+(Y56*#REF!)+(Z56*#REF!)+(AA56*#REF!)+(AB56*#REF!)+(AC56*#REF!)+(AD56*#REF!)+(AE56*#REF!)+(AF56*#REF!)+(AG56*#REF!)+(AH56*#REF!)+(AI56*#REF!)+(AJ56*#REF!)+(AK56*#REF!)+(AL56*#REF!)+(AM56*#REF!)+(AN56*#REF!)+(AO56*#REF!)+(AP56*#REF!)+(AQ56*#REF!)+(AR56*#REF!)+(AS56*#REF!)+(AT56*#REF!)</f>
        <v>#REF!</v>
      </c>
      <c r="AX56" s="35" t="e">
        <f>#REF!+#REF!+#REF!+#REF!+#REF!+#REF!+#REF!+#REF!+#REF!+#REF!+#REF!+#REF!+#REF!+#REF!+#REF!+#REF!+#REF!+#REF!+#REF!+AP56+#REF!+#REF!+#REF!+#REF!</f>
        <v>#REF!</v>
      </c>
      <c r="AY56" s="48" t="s">
        <v>288</v>
      </c>
      <c r="AZ56" s="48" t="s">
        <v>115</v>
      </c>
      <c r="BA56" s="48" t="s">
        <v>116</v>
      </c>
      <c r="BB56" s="48"/>
      <c r="BC56" s="48"/>
      <c r="BD56" s="48" t="s">
        <v>117</v>
      </c>
      <c r="BE56" s="26"/>
      <c r="BF56" s="26"/>
      <c r="BG56" s="26"/>
      <c r="BH56" s="26" t="s">
        <v>198</v>
      </c>
      <c r="BI56" s="26" t="s">
        <v>289</v>
      </c>
      <c r="BJ56" s="26" t="s">
        <v>290</v>
      </c>
      <c r="BK56" s="26"/>
      <c r="BL56" s="26" t="s">
        <v>291</v>
      </c>
      <c r="BM56" s="26"/>
      <c r="BN56" s="26" t="s">
        <v>128</v>
      </c>
      <c r="BO56" s="26"/>
      <c r="BP56" s="26">
        <v>2</v>
      </c>
      <c r="BQ56" s="26">
        <v>1</v>
      </c>
      <c r="BR56" s="26">
        <v>2</v>
      </c>
      <c r="BS56" s="26">
        <v>2</v>
      </c>
      <c r="BT56" s="26" t="s">
        <v>292</v>
      </c>
      <c r="BU56" s="42"/>
      <c r="BV56" s="26" t="s">
        <v>293</v>
      </c>
      <c r="BW56" s="26"/>
    </row>
    <row r="57" spans="1:75" ht="27" x14ac:dyDescent="0.25">
      <c r="A57" s="24" t="s">
        <v>75</v>
      </c>
      <c r="B57" s="37" t="s">
        <v>76</v>
      </c>
      <c r="C57" s="39">
        <v>25507</v>
      </c>
      <c r="D57" s="40">
        <v>65</v>
      </c>
      <c r="E57" s="26">
        <v>223</v>
      </c>
      <c r="F57" s="26"/>
      <c r="G57" s="42" t="s">
        <v>113</v>
      </c>
      <c r="H57" s="43"/>
      <c r="I57" s="44" t="s">
        <v>175</v>
      </c>
      <c r="J57" s="45" t="s">
        <v>80</v>
      </c>
      <c r="K57" s="41" t="s">
        <v>1334</v>
      </c>
      <c r="L57" s="26" t="s">
        <v>81</v>
      </c>
      <c r="M57" s="26" t="s">
        <v>82</v>
      </c>
      <c r="N57" s="26" t="s">
        <v>102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>
        <v>1</v>
      </c>
      <c r="AB57" s="26">
        <v>2</v>
      </c>
      <c r="AC57" s="26">
        <v>1</v>
      </c>
      <c r="AD57" s="26">
        <v>1</v>
      </c>
      <c r="AE57" s="26">
        <v>1</v>
      </c>
      <c r="AF57" s="26"/>
      <c r="AG57" s="26">
        <v>1</v>
      </c>
      <c r="AH57" s="26"/>
      <c r="AI57" s="26"/>
      <c r="AJ57" s="26"/>
      <c r="AK57" s="26"/>
      <c r="AL57" s="26"/>
      <c r="AM57" s="26"/>
      <c r="AN57" s="26"/>
      <c r="AO57" s="26"/>
      <c r="AP57" s="26"/>
      <c r="AQ57" s="26">
        <v>1</v>
      </c>
      <c r="AR57" s="26"/>
      <c r="AS57" s="26"/>
      <c r="AT57" s="26">
        <v>1</v>
      </c>
      <c r="AU57" s="46" t="e">
        <f t="shared" si="1"/>
        <v>#REF!</v>
      </c>
      <c r="AV57" s="35">
        <f t="shared" si="0"/>
        <v>8</v>
      </c>
      <c r="AW57" s="35" t="e">
        <f>(O57*#REF!)+(P57*#REF!)+(Q57*#REF!)+(R57*#REF!)+(S57*#REF!)+(T57*#REF!)+(U57*#REF!)+(V57*#REF!)+(W57*#REF!)+(X57*#REF!)+(Y57*#REF!)+(Z57*#REF!)+(AA57*#REF!)+(AB57*#REF!)+(AC57*#REF!)+(AD57*#REF!)+(AE57*#REF!)+(AF57*#REF!)+(AG57*#REF!)+(AH57*#REF!)+(AI57*#REF!)+(AJ57*#REF!)+(AK57*#REF!)+(AL57*#REF!)+(AM57*#REF!)+(AN57*#REF!)+(AO57*#REF!)+(AP57*#REF!)+(AQ57*#REF!)+(AR57*#REF!)+(AS57*#REF!)+(AT57*#REF!)</f>
        <v>#REF!</v>
      </c>
      <c r="AX57" s="35" t="e">
        <f>#REF!+#REF!+#REF!+#REF!+#REF!+#REF!+#REF!+#REF!</f>
        <v>#REF!</v>
      </c>
      <c r="AY57" s="48"/>
      <c r="AZ57" s="48" t="s">
        <v>115</v>
      </c>
      <c r="BA57" s="48"/>
      <c r="BB57" s="48"/>
      <c r="BC57" s="48"/>
      <c r="BD57" s="48" t="s">
        <v>117</v>
      </c>
      <c r="BE57" s="26"/>
      <c r="BF57" s="26"/>
      <c r="BG57" s="26"/>
      <c r="BH57" s="26"/>
      <c r="BI57" s="26"/>
      <c r="BJ57" s="26" t="s">
        <v>294</v>
      </c>
      <c r="BK57" s="26"/>
      <c r="BL57" s="26"/>
      <c r="BM57" s="26"/>
      <c r="BN57" s="26" t="s">
        <v>295</v>
      </c>
      <c r="BO57" s="26"/>
      <c r="BP57" s="26"/>
      <c r="BQ57" s="26"/>
      <c r="BR57" s="26" t="s">
        <v>149</v>
      </c>
      <c r="BS57" s="26" t="s">
        <v>149</v>
      </c>
      <c r="BT57" s="26"/>
      <c r="BU57" s="42"/>
      <c r="BV57" s="26"/>
      <c r="BW57" s="26"/>
    </row>
    <row r="58" spans="1:75" ht="33.75" x14ac:dyDescent="0.25">
      <c r="A58" s="24" t="s">
        <v>75</v>
      </c>
      <c r="B58" s="37" t="s">
        <v>76</v>
      </c>
      <c r="C58" s="50" t="s">
        <v>131</v>
      </c>
      <c r="D58" s="40">
        <v>69</v>
      </c>
      <c r="E58" s="26"/>
      <c r="F58" s="26"/>
      <c r="G58" s="42" t="s">
        <v>100</v>
      </c>
      <c r="H58" s="43"/>
      <c r="I58" s="44" t="s">
        <v>132</v>
      </c>
      <c r="J58" s="45" t="s">
        <v>296</v>
      </c>
      <c r="K58" s="41" t="s">
        <v>1334</v>
      </c>
      <c r="L58" s="26" t="s">
        <v>81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46"/>
      <c r="AV58" s="35"/>
      <c r="AW58" s="35"/>
      <c r="AX58" s="35"/>
      <c r="AY58" s="48"/>
      <c r="AZ58" s="48"/>
      <c r="BA58" s="48"/>
      <c r="BB58" s="48"/>
      <c r="BC58" s="48"/>
      <c r="BD58" s="48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42"/>
      <c r="BV58" s="47" t="s">
        <v>297</v>
      </c>
      <c r="BW58" s="26"/>
    </row>
    <row r="59" spans="1:75" ht="33.75" x14ac:dyDescent="0.25">
      <c r="A59" s="24" t="s">
        <v>75</v>
      </c>
      <c r="B59" s="37" t="s">
        <v>76</v>
      </c>
      <c r="C59" s="50" t="s">
        <v>131</v>
      </c>
      <c r="D59" s="40">
        <v>70</v>
      </c>
      <c r="E59" s="26"/>
      <c r="F59" s="26"/>
      <c r="G59" s="42" t="s">
        <v>100</v>
      </c>
      <c r="H59" s="43"/>
      <c r="I59" s="44" t="s">
        <v>132</v>
      </c>
      <c r="J59" s="45" t="s">
        <v>296</v>
      </c>
      <c r="K59" s="41" t="s">
        <v>1334</v>
      </c>
      <c r="L59" s="26" t="s">
        <v>133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46"/>
      <c r="AV59" s="35"/>
      <c r="AW59" s="35"/>
      <c r="AX59" s="35"/>
      <c r="AY59" s="48"/>
      <c r="AZ59" s="48"/>
      <c r="BA59" s="48"/>
      <c r="BB59" s="48"/>
      <c r="BC59" s="48"/>
      <c r="BD59" s="48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42"/>
      <c r="BV59" s="47" t="s">
        <v>298</v>
      </c>
      <c r="BW59" s="26"/>
    </row>
    <row r="60" spans="1:75" ht="33.75" x14ac:dyDescent="0.25">
      <c r="A60" s="24" t="s">
        <v>75</v>
      </c>
      <c r="B60" s="37" t="s">
        <v>76</v>
      </c>
      <c r="C60" s="50" t="s">
        <v>131</v>
      </c>
      <c r="D60" s="40">
        <v>71</v>
      </c>
      <c r="E60" s="26"/>
      <c r="F60" s="26"/>
      <c r="G60" s="42" t="s">
        <v>100</v>
      </c>
      <c r="H60" s="43"/>
      <c r="I60" s="44" t="s">
        <v>132</v>
      </c>
      <c r="J60" s="45" t="s">
        <v>296</v>
      </c>
      <c r="K60" s="41" t="s">
        <v>1334</v>
      </c>
      <c r="L60" s="26" t="s">
        <v>133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46"/>
      <c r="AV60" s="35"/>
      <c r="AW60" s="35"/>
      <c r="AX60" s="35"/>
      <c r="AY60" s="48"/>
      <c r="AZ60" s="48"/>
      <c r="BA60" s="48"/>
      <c r="BB60" s="48"/>
      <c r="BC60" s="48"/>
      <c r="BD60" s="48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42"/>
      <c r="BV60" s="47" t="s">
        <v>298</v>
      </c>
      <c r="BW60" s="26"/>
    </row>
    <row r="61" spans="1:75" ht="27" x14ac:dyDescent="0.25">
      <c r="A61" s="24" t="s">
        <v>75</v>
      </c>
      <c r="B61" s="37" t="s">
        <v>76</v>
      </c>
      <c r="C61" s="39">
        <v>25508</v>
      </c>
      <c r="D61" s="40" t="s">
        <v>299</v>
      </c>
      <c r="E61" s="26">
        <v>271</v>
      </c>
      <c r="F61" s="26">
        <v>1</v>
      </c>
      <c r="G61" s="42" t="s">
        <v>100</v>
      </c>
      <c r="H61" s="43"/>
      <c r="I61" s="44" t="s">
        <v>132</v>
      </c>
      <c r="J61" s="45" t="s">
        <v>80</v>
      </c>
      <c r="K61" s="41" t="s">
        <v>1334</v>
      </c>
      <c r="L61" s="26" t="s">
        <v>133</v>
      </c>
      <c r="M61" s="26" t="s">
        <v>230</v>
      </c>
      <c r="N61" s="26" t="s">
        <v>300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46"/>
      <c r="AV61" s="35"/>
      <c r="AW61" s="35"/>
      <c r="AX61" s="49"/>
      <c r="AY61" s="45"/>
      <c r="AZ61" s="45"/>
      <c r="BA61" s="45"/>
      <c r="BB61" s="45"/>
      <c r="BC61" s="45"/>
      <c r="BD61" s="45"/>
      <c r="BE61" s="26"/>
      <c r="BF61" s="26"/>
      <c r="BG61" s="26"/>
      <c r="BH61" s="26"/>
      <c r="BI61" s="26"/>
      <c r="BJ61" s="26"/>
      <c r="BK61" s="26"/>
      <c r="BL61" s="26"/>
      <c r="BM61" s="26" t="s">
        <v>301</v>
      </c>
      <c r="BN61" s="26"/>
      <c r="BO61" s="26"/>
      <c r="BP61" s="26"/>
      <c r="BQ61" s="26"/>
      <c r="BR61" s="26"/>
      <c r="BS61" s="26"/>
      <c r="BT61" s="26"/>
      <c r="BU61" s="42"/>
      <c r="BV61" s="26"/>
      <c r="BW61" s="26"/>
    </row>
    <row r="62" spans="1:75" ht="146.25" x14ac:dyDescent="0.25">
      <c r="A62" s="24" t="s">
        <v>75</v>
      </c>
      <c r="B62" s="37" t="s">
        <v>76</v>
      </c>
      <c r="C62" s="39">
        <v>25509</v>
      </c>
      <c r="D62" s="40" t="s">
        <v>302</v>
      </c>
      <c r="E62" s="26">
        <v>298</v>
      </c>
      <c r="F62" s="26">
        <v>2</v>
      </c>
      <c r="G62" s="42" t="s">
        <v>157</v>
      </c>
      <c r="H62" s="43"/>
      <c r="I62" s="44" t="s">
        <v>137</v>
      </c>
      <c r="J62" s="45" t="s">
        <v>80</v>
      </c>
      <c r="K62" s="41" t="s">
        <v>1334</v>
      </c>
      <c r="L62" s="26" t="s">
        <v>81</v>
      </c>
      <c r="M62" s="26" t="s">
        <v>303</v>
      </c>
      <c r="N62" s="26" t="s">
        <v>304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>
        <v>-2</v>
      </c>
      <c r="AT62" s="26" t="s">
        <v>305</v>
      </c>
      <c r="AU62" s="46" t="e">
        <f t="shared" si="1"/>
        <v>#REF!</v>
      </c>
      <c r="AV62" s="35">
        <v>2</v>
      </c>
      <c r="AW62" s="35">
        <v>-1</v>
      </c>
      <c r="AX62" s="35" t="e">
        <f>#REF!+#REF!</f>
        <v>#REF!</v>
      </c>
      <c r="AY62" s="48"/>
      <c r="AZ62" s="48"/>
      <c r="BA62" s="48"/>
      <c r="BB62" s="48"/>
      <c r="BC62" s="48"/>
      <c r="BD62" s="48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42" t="s">
        <v>306</v>
      </c>
      <c r="BV62" s="26"/>
      <c r="BW62" s="26"/>
    </row>
    <row r="63" spans="1:75" ht="33.75" x14ac:dyDescent="0.25">
      <c r="A63" s="24" t="s">
        <v>75</v>
      </c>
      <c r="B63" s="37" t="s">
        <v>76</v>
      </c>
      <c r="C63" s="50" t="s">
        <v>131</v>
      </c>
      <c r="D63" s="40">
        <v>74</v>
      </c>
      <c r="E63" s="26"/>
      <c r="F63" s="26"/>
      <c r="G63" s="42" t="s">
        <v>100</v>
      </c>
      <c r="H63" s="43"/>
      <c r="I63" s="44" t="s">
        <v>132</v>
      </c>
      <c r="J63" s="45"/>
      <c r="K63" s="41" t="s">
        <v>1334</v>
      </c>
      <c r="L63" s="26" t="s">
        <v>133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46"/>
      <c r="AV63" s="35"/>
      <c r="AW63" s="35"/>
      <c r="AX63" s="35"/>
      <c r="AY63" s="48"/>
      <c r="AZ63" s="48"/>
      <c r="BA63" s="48"/>
      <c r="BB63" s="48"/>
      <c r="BC63" s="48"/>
      <c r="BD63" s="48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42"/>
      <c r="BV63" s="47" t="s">
        <v>287</v>
      </c>
      <c r="BW63" s="26"/>
    </row>
    <row r="64" spans="1:75" ht="56.25" x14ac:dyDescent="0.25">
      <c r="A64" s="24" t="s">
        <v>75</v>
      </c>
      <c r="B64" s="37" t="s">
        <v>76</v>
      </c>
      <c r="C64" s="39">
        <v>25510</v>
      </c>
      <c r="D64" s="40">
        <v>76</v>
      </c>
      <c r="E64" s="26">
        <v>236</v>
      </c>
      <c r="F64" s="26"/>
      <c r="G64" s="42" t="s">
        <v>281</v>
      </c>
      <c r="H64" s="43" t="s">
        <v>114</v>
      </c>
      <c r="I64" s="44" t="s">
        <v>114</v>
      </c>
      <c r="J64" s="45"/>
      <c r="K64" s="41" t="s">
        <v>1334</v>
      </c>
      <c r="L64" s="26" t="s">
        <v>81</v>
      </c>
      <c r="M64" s="26" t="s">
        <v>126</v>
      </c>
      <c r="N64" s="26" t="s">
        <v>97</v>
      </c>
      <c r="O64" s="26">
        <v>1</v>
      </c>
      <c r="P64" s="26">
        <v>1</v>
      </c>
      <c r="Q64" s="26">
        <v>1</v>
      </c>
      <c r="R64" s="26">
        <v>1</v>
      </c>
      <c r="S64" s="26">
        <v>0</v>
      </c>
      <c r="T64" s="26">
        <v>0</v>
      </c>
      <c r="U64" s="26">
        <v>0</v>
      </c>
      <c r="V64" s="26">
        <v>1</v>
      </c>
      <c r="W64" s="26"/>
      <c r="X64" s="26">
        <v>0</v>
      </c>
      <c r="Y64" s="26">
        <v>1</v>
      </c>
      <c r="Z64" s="26"/>
      <c r="AA64" s="26">
        <v>1</v>
      </c>
      <c r="AB64" s="26">
        <v>1</v>
      </c>
      <c r="AC64" s="26">
        <v>1</v>
      </c>
      <c r="AD64" s="26">
        <v>0</v>
      </c>
      <c r="AE64" s="26">
        <v>1</v>
      </c>
      <c r="AF64" s="26">
        <v>1</v>
      </c>
      <c r="AG64" s="26">
        <v>-1</v>
      </c>
      <c r="AH64" s="26"/>
      <c r="AI64" s="26">
        <v>1</v>
      </c>
      <c r="AJ64" s="26"/>
      <c r="AK64" s="26"/>
      <c r="AL64" s="26">
        <v>1</v>
      </c>
      <c r="AM64" s="26"/>
      <c r="AN64" s="26"/>
      <c r="AO64" s="26"/>
      <c r="AP64" s="26"/>
      <c r="AQ64" s="26">
        <v>1</v>
      </c>
      <c r="AR64" s="26"/>
      <c r="AS64" s="26">
        <v>1</v>
      </c>
      <c r="AT64" s="26">
        <v>1</v>
      </c>
      <c r="AU64" s="46" t="e">
        <f t="shared" si="1"/>
        <v>#REF!</v>
      </c>
      <c r="AV64" s="35">
        <f t="shared" si="0"/>
        <v>22</v>
      </c>
      <c r="AW64" s="35" t="e">
        <f>(O64*#REF!)+(P64*#REF!)+(Q64*#REF!)+(R64*#REF!)+(S64*#REF!)+(T64*#REF!)+(U64*#REF!)+(V64*#REF!)+(W64*#REF!)+(X64*#REF!)+(Y64*#REF!)+(Z64*#REF!)+(AA64*#REF!)+(AB64*#REF!)+(AC64*#REF!)+(AD64*#REF!)+(AE64*#REF!)+(AF64*#REF!)+(AG64*#REF!)+(AH64*#REF!)+(AI64*#REF!)+(AJ64*#REF!)+(AK64*#REF!)+(AL64*#REF!)+(AM64*#REF!)+(AN64*#REF!)+(AO64*#REF!)+(AP64*#REF!)+(AQ64*#REF!)+(AR64*#REF!)+(AS64*#REF!)+(AT64*#REF!)</f>
        <v>#REF!</v>
      </c>
      <c r="AX64" s="35" t="e">
        <f>#REF!+#REF!+#REF!+#REF!+#REF!+#REF!+#REF!+#REF!+#REF!+#REF!+#REF!+#REF!+#REF!+#REF!+#REF!+#REF!+#REF!+#REF!+#REF!+#REF!+#REF!+#REF!</f>
        <v>#REF!</v>
      </c>
      <c r="AY64" s="48" t="s">
        <v>192</v>
      </c>
      <c r="AZ64" s="48"/>
      <c r="BA64" s="48" t="s">
        <v>116</v>
      </c>
      <c r="BB64" s="48"/>
      <c r="BC64" s="48"/>
      <c r="BD64" s="48" t="s">
        <v>117</v>
      </c>
      <c r="BE64" s="26" t="s">
        <v>95</v>
      </c>
      <c r="BF64" s="26"/>
      <c r="BG64" s="26"/>
      <c r="BH64" s="26" t="s">
        <v>84</v>
      </c>
      <c r="BI64" s="26" t="s">
        <v>307</v>
      </c>
      <c r="BJ64" s="26" t="s">
        <v>248</v>
      </c>
      <c r="BK64" s="26" t="s">
        <v>308</v>
      </c>
      <c r="BL64" s="26" t="s">
        <v>309</v>
      </c>
      <c r="BM64" s="26"/>
      <c r="BN64" s="26" t="s">
        <v>128</v>
      </c>
      <c r="BO64" s="26"/>
      <c r="BP64" s="26">
        <v>1</v>
      </c>
      <c r="BQ64" s="26"/>
      <c r="BR64" s="26">
        <v>1</v>
      </c>
      <c r="BS64" s="26">
        <v>1</v>
      </c>
      <c r="BT64" s="26"/>
      <c r="BU64" s="42" t="s">
        <v>310</v>
      </c>
      <c r="BV64" s="26" t="s">
        <v>311</v>
      </c>
      <c r="BW64" s="26"/>
    </row>
    <row r="65" spans="1:75" ht="33.75" x14ac:dyDescent="0.25">
      <c r="A65" s="24" t="s">
        <v>75</v>
      </c>
      <c r="B65" s="37" t="s">
        <v>76</v>
      </c>
      <c r="C65" s="50" t="s">
        <v>131</v>
      </c>
      <c r="D65" s="40">
        <v>77</v>
      </c>
      <c r="E65" s="26"/>
      <c r="F65" s="26"/>
      <c r="G65" s="42" t="s">
        <v>100</v>
      </c>
      <c r="H65" s="43"/>
      <c r="I65" s="44" t="s">
        <v>132</v>
      </c>
      <c r="J65" s="45"/>
      <c r="K65" s="41" t="s">
        <v>1334</v>
      </c>
      <c r="L65" s="26" t="s">
        <v>81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46"/>
      <c r="AV65" s="35"/>
      <c r="AW65" s="35"/>
      <c r="AX65" s="35"/>
      <c r="AY65" s="48"/>
      <c r="AZ65" s="48"/>
      <c r="BA65" s="48"/>
      <c r="BB65" s="48"/>
      <c r="BC65" s="48"/>
      <c r="BD65" s="48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42"/>
      <c r="BV65" s="47" t="s">
        <v>297</v>
      </c>
      <c r="BW65" s="26"/>
    </row>
    <row r="66" spans="1:75" ht="135" x14ac:dyDescent="0.25">
      <c r="A66" s="24" t="s">
        <v>75</v>
      </c>
      <c r="B66" s="37" t="s">
        <v>76</v>
      </c>
      <c r="C66" s="39">
        <v>25511</v>
      </c>
      <c r="D66" s="40">
        <v>78</v>
      </c>
      <c r="E66" s="26">
        <v>260</v>
      </c>
      <c r="F66" s="26"/>
      <c r="G66" s="42" t="s">
        <v>78</v>
      </c>
      <c r="H66" s="43" t="s">
        <v>79</v>
      </c>
      <c r="I66" s="44" t="s">
        <v>79</v>
      </c>
      <c r="J66" s="45"/>
      <c r="K66" s="41" t="s">
        <v>1334</v>
      </c>
      <c r="L66" s="26" t="s">
        <v>81</v>
      </c>
      <c r="M66" s="26" t="s">
        <v>82</v>
      </c>
      <c r="N66" s="26" t="s">
        <v>102</v>
      </c>
      <c r="O66" s="26">
        <v>0</v>
      </c>
      <c r="P66" s="26">
        <v>0</v>
      </c>
      <c r="Q66" s="26">
        <v>-1</v>
      </c>
      <c r="R66" s="26">
        <v>0</v>
      </c>
      <c r="S66" s="26">
        <v>-2</v>
      </c>
      <c r="T66" s="26">
        <v>-1</v>
      </c>
      <c r="U66" s="26">
        <v>1</v>
      </c>
      <c r="V66" s="26"/>
      <c r="W66" s="26">
        <v>0</v>
      </c>
      <c r="X66" s="26">
        <v>-1</v>
      </c>
      <c r="Y66" s="26">
        <v>1</v>
      </c>
      <c r="Z66" s="26"/>
      <c r="AA66" s="26">
        <v>-1</v>
      </c>
      <c r="AB66" s="26">
        <v>0</v>
      </c>
      <c r="AC66" s="26">
        <v>-1</v>
      </c>
      <c r="AD66" s="26">
        <v>-1</v>
      </c>
      <c r="AE66" s="26">
        <v>-1</v>
      </c>
      <c r="AF66" s="26">
        <v>-2</v>
      </c>
      <c r="AG66" s="26">
        <v>-2</v>
      </c>
      <c r="AH66" s="26"/>
      <c r="AI66" s="26">
        <v>-1</v>
      </c>
      <c r="AJ66" s="26">
        <v>-1</v>
      </c>
      <c r="AK66" s="26"/>
      <c r="AL66" s="26">
        <v>-1</v>
      </c>
      <c r="AM66" s="26">
        <v>-1</v>
      </c>
      <c r="AN66" s="26">
        <v>-1</v>
      </c>
      <c r="AO66" s="26"/>
      <c r="AP66" s="26">
        <v>0</v>
      </c>
      <c r="AQ66" s="26">
        <v>-1</v>
      </c>
      <c r="AR66" s="26"/>
      <c r="AS66" s="26">
        <v>-2</v>
      </c>
      <c r="AT66" s="26">
        <v>-2</v>
      </c>
      <c r="AU66" s="46" t="e">
        <f t="shared" si="1"/>
        <v>#REF!</v>
      </c>
      <c r="AV66" s="35">
        <f t="shared" si="0"/>
        <v>26</v>
      </c>
      <c r="AW66" s="35" t="e">
        <f>(O66*#REF!)+(P66*#REF!)+(Q66*#REF!)+(R66*#REF!)+(S66*#REF!)+(T66*#REF!)+(U66*#REF!)+(V66*#REF!)+(W66*#REF!)+(X66*#REF!)+(Y66*#REF!)+(Z66*#REF!)+(AA66*#REF!)+(AB66*#REF!)+(AC66*#REF!)+(AD66*#REF!)+(AE66*#REF!)+(AF66*#REF!)+(AG66*#REF!)+(AH66*#REF!)+(AI66*#REF!)+(AJ66*#REF!)+(AK66*#REF!)+(AL66*#REF!)+(AM66*#REF!)+(AN66*#REF!)+(AO66*#REF!)+(AP66*#REF!)+(AQ66*#REF!)+(AR66*#REF!)+(AS66*#REF!)+(AT66*#REF!)</f>
        <v>#REF!</v>
      </c>
      <c r="AX66" s="35" t="e">
        <f>#REF!+#REF!+#REF!+#REF!+#REF!+#REF!+#REF!+#REF!+#REF!+#REF!+#REF!+#REF!+#REF!+#REF!+#REF!+#REF!+#REF!+#REF!+#REF!+#REF!+#REF!+#REF!+#REF!+#REF!+#REF!+#REF!</f>
        <v>#REF!</v>
      </c>
      <c r="AY66" s="48" t="s">
        <v>92</v>
      </c>
      <c r="AZ66" s="48" t="s">
        <v>92</v>
      </c>
      <c r="BA66" s="48" t="s">
        <v>93</v>
      </c>
      <c r="BB66" s="48"/>
      <c r="BC66" s="48"/>
      <c r="BD66" s="48" t="s">
        <v>94</v>
      </c>
      <c r="BE66" s="26" t="s">
        <v>198</v>
      </c>
      <c r="BF66" s="26"/>
      <c r="BG66" s="26"/>
      <c r="BH66" s="26" t="s">
        <v>84</v>
      </c>
      <c r="BI66" s="26" t="s">
        <v>312</v>
      </c>
      <c r="BJ66" s="26" t="s">
        <v>313</v>
      </c>
      <c r="BK66" s="26" t="s">
        <v>314</v>
      </c>
      <c r="BL66" s="26" t="s">
        <v>315</v>
      </c>
      <c r="BM66" s="26"/>
      <c r="BN66" s="26"/>
      <c r="BO66" s="26"/>
      <c r="BP66" s="26">
        <v>1</v>
      </c>
      <c r="BQ66" s="26">
        <v>0</v>
      </c>
      <c r="BR66" s="26">
        <v>1</v>
      </c>
      <c r="BS66" s="26">
        <v>0</v>
      </c>
      <c r="BT66" s="26"/>
      <c r="BU66" s="42" t="s">
        <v>1336</v>
      </c>
      <c r="BV66" s="26" t="s">
        <v>293</v>
      </c>
      <c r="BW66" s="26"/>
    </row>
    <row r="67" spans="1:75" ht="33.75" x14ac:dyDescent="0.25">
      <c r="A67" s="24" t="s">
        <v>75</v>
      </c>
      <c r="B67" s="37" t="s">
        <v>76</v>
      </c>
      <c r="C67" s="39">
        <v>25512</v>
      </c>
      <c r="D67" s="40" t="s">
        <v>316</v>
      </c>
      <c r="E67" s="26">
        <v>269</v>
      </c>
      <c r="F67" s="26">
        <v>1</v>
      </c>
      <c r="G67" s="42" t="s">
        <v>113</v>
      </c>
      <c r="H67" s="43"/>
      <c r="I67" s="44" t="s">
        <v>175</v>
      </c>
      <c r="J67" s="45"/>
      <c r="K67" s="41" t="s">
        <v>1334</v>
      </c>
      <c r="L67" s="26" t="s">
        <v>81</v>
      </c>
      <c r="M67" s="26" t="s">
        <v>89</v>
      </c>
      <c r="N67" s="26" t="s">
        <v>90</v>
      </c>
      <c r="O67" s="26">
        <v>2</v>
      </c>
      <c r="P67" s="26">
        <v>2</v>
      </c>
      <c r="Q67" s="26">
        <v>1</v>
      </c>
      <c r="R67" s="26">
        <v>1</v>
      </c>
      <c r="S67" s="26">
        <v>1</v>
      </c>
      <c r="T67" s="26">
        <v>1</v>
      </c>
      <c r="U67" s="26">
        <v>1</v>
      </c>
      <c r="V67" s="26"/>
      <c r="W67" s="26">
        <v>1</v>
      </c>
      <c r="X67" s="26">
        <v>0</v>
      </c>
      <c r="Y67" s="26"/>
      <c r="Z67" s="26"/>
      <c r="AA67" s="26">
        <v>2</v>
      </c>
      <c r="AB67" s="26">
        <v>2</v>
      </c>
      <c r="AC67" s="26">
        <v>1</v>
      </c>
      <c r="AD67" s="26">
        <v>1</v>
      </c>
      <c r="AE67" s="26">
        <v>1</v>
      </c>
      <c r="AF67" s="26">
        <v>1</v>
      </c>
      <c r="AG67" s="26">
        <v>2</v>
      </c>
      <c r="AH67" s="26"/>
      <c r="AI67" s="26">
        <v>1</v>
      </c>
      <c r="AJ67" s="26">
        <v>0</v>
      </c>
      <c r="AK67" s="26"/>
      <c r="AL67" s="26">
        <v>1</v>
      </c>
      <c r="AM67" s="26">
        <v>2</v>
      </c>
      <c r="AN67" s="26">
        <v>0</v>
      </c>
      <c r="AO67" s="26">
        <v>0</v>
      </c>
      <c r="AP67" s="26">
        <v>1</v>
      </c>
      <c r="AQ67" s="26">
        <v>1</v>
      </c>
      <c r="AR67" s="26">
        <v>1</v>
      </c>
      <c r="AS67" s="26">
        <v>1</v>
      </c>
      <c r="AT67" s="26">
        <v>1</v>
      </c>
      <c r="AU67" s="46" t="e">
        <f t="shared" si="1"/>
        <v>#REF!</v>
      </c>
      <c r="AV67" s="35">
        <f t="shared" si="0"/>
        <v>27</v>
      </c>
      <c r="AW67" s="35" t="e">
        <f>(O67*#REF!)+(P67*#REF!)+(Q67*#REF!)+(R67*#REF!)+(S67*#REF!)+(T67*#REF!)+(U67*#REF!)+(V67*#REF!)+(W67*#REF!)+(X67*#REF!)+(Y67*#REF!)+(Z67*#REF!)+(AA67*#REF!)+(AB67*#REF!)+(AC67*#REF!)+(AD67*#REF!)+(AE67*#REF!)+(AF67*#REF!)+(AG67*#REF!)+(AH67*#REF!)+(AI67*#REF!)+(AJ67*#REF!)+(AK67*#REF!)+(AL67*#REF!)+(AM67*#REF!)+(AN67*#REF!)+(AO67*#REF!)+(AP67*#REF!)+(AQ67*#REF!)+(AR67*#REF!)+(AS67*#REF!)+(AT67*#REF!)</f>
        <v>#REF!</v>
      </c>
      <c r="AX67" s="35" t="e">
        <f>#REF!+#REF!+#REF!+#REF!+#REF!+#REF!+#REF!+#REF!+#REF!+#REF!+#REF!+#REF!+#REF!+#REF!+#REF!+#REF!+#REF!+#REF!+#REF!+#REF!+#REF!+#REF!+#REF!+#REF!+#REF!+#REF!+#REF!</f>
        <v>#REF!</v>
      </c>
      <c r="AY67" s="48" t="s">
        <v>192</v>
      </c>
      <c r="AZ67" s="48" t="s">
        <v>115</v>
      </c>
      <c r="BA67" s="48" t="s">
        <v>116</v>
      </c>
      <c r="BB67" s="48"/>
      <c r="BC67" s="48" t="s">
        <v>116</v>
      </c>
      <c r="BD67" s="48" t="s">
        <v>117</v>
      </c>
      <c r="BE67" s="26" t="s">
        <v>95</v>
      </c>
      <c r="BF67" s="26"/>
      <c r="BG67" s="26"/>
      <c r="BH67" s="26" t="s">
        <v>198</v>
      </c>
      <c r="BI67" s="26" t="s">
        <v>317</v>
      </c>
      <c r="BJ67" s="26" t="s">
        <v>97</v>
      </c>
      <c r="BK67" s="26" t="s">
        <v>264</v>
      </c>
      <c r="BL67" s="26" t="s">
        <v>318</v>
      </c>
      <c r="BM67" s="26"/>
      <c r="BN67" s="26" t="s">
        <v>319</v>
      </c>
      <c r="BO67" s="26"/>
      <c r="BP67" s="26">
        <v>2</v>
      </c>
      <c r="BQ67" s="26"/>
      <c r="BR67" s="26">
        <v>2</v>
      </c>
      <c r="BS67" s="26">
        <v>2</v>
      </c>
      <c r="BT67" s="26" t="s">
        <v>226</v>
      </c>
      <c r="BU67" s="42"/>
      <c r="BV67" s="26" t="s">
        <v>320</v>
      </c>
      <c r="BW67" s="26"/>
    </row>
    <row r="68" spans="1:75" ht="56.25" x14ac:dyDescent="0.25">
      <c r="A68" s="24" t="s">
        <v>75</v>
      </c>
      <c r="B68" s="37" t="s">
        <v>76</v>
      </c>
      <c r="C68" s="39">
        <v>25513</v>
      </c>
      <c r="D68" s="40" t="s">
        <v>321</v>
      </c>
      <c r="E68" s="26">
        <v>270</v>
      </c>
      <c r="F68" s="26">
        <v>2</v>
      </c>
      <c r="G68" s="42" t="s">
        <v>100</v>
      </c>
      <c r="H68" s="43"/>
      <c r="I68" s="44" t="s">
        <v>132</v>
      </c>
      <c r="J68" s="45"/>
      <c r="K68" s="41" t="s">
        <v>1334</v>
      </c>
      <c r="L68" s="26" t="s">
        <v>133</v>
      </c>
      <c r="M68" s="26" t="s">
        <v>178</v>
      </c>
      <c r="N68" s="26" t="s">
        <v>322</v>
      </c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46"/>
      <c r="AV68" s="35"/>
      <c r="AW68" s="35"/>
      <c r="AX68" s="35"/>
      <c r="AY68" s="48"/>
      <c r="AZ68" s="48"/>
      <c r="BA68" s="48"/>
      <c r="BB68" s="48"/>
      <c r="BC68" s="48"/>
      <c r="BD68" s="48"/>
      <c r="BE68" s="26"/>
      <c r="BF68" s="26"/>
      <c r="BG68" s="26"/>
      <c r="BH68" s="26"/>
      <c r="BI68" s="26"/>
      <c r="BJ68" s="26"/>
      <c r="BK68" s="26"/>
      <c r="BL68" s="26"/>
      <c r="BM68" s="26" t="s">
        <v>323</v>
      </c>
      <c r="BN68" s="26"/>
      <c r="BO68" s="26" t="s">
        <v>324</v>
      </c>
      <c r="BP68" s="26"/>
      <c r="BQ68" s="26"/>
      <c r="BR68" s="26"/>
      <c r="BS68" s="26"/>
      <c r="BT68" s="26"/>
      <c r="BU68" s="42"/>
      <c r="BV68" s="26" t="s">
        <v>320</v>
      </c>
      <c r="BW68" s="26"/>
    </row>
    <row r="69" spans="1:75" ht="33.75" x14ac:dyDescent="0.25">
      <c r="A69" s="24" t="s">
        <v>75</v>
      </c>
      <c r="B69" s="37" t="s">
        <v>76</v>
      </c>
      <c r="C69" s="39">
        <v>25514</v>
      </c>
      <c r="D69" s="40" t="s">
        <v>325</v>
      </c>
      <c r="E69" s="26" t="s">
        <v>326</v>
      </c>
      <c r="F69" s="26">
        <v>3</v>
      </c>
      <c r="G69" s="42" t="s">
        <v>100</v>
      </c>
      <c r="H69" s="43"/>
      <c r="I69" s="44" t="s">
        <v>132</v>
      </c>
      <c r="J69" s="45"/>
      <c r="K69" s="41" t="s">
        <v>1334</v>
      </c>
      <c r="L69" s="26" t="s">
        <v>81</v>
      </c>
      <c r="M69" s="26" t="s">
        <v>82</v>
      </c>
      <c r="N69" s="26" t="s">
        <v>83</v>
      </c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46"/>
      <c r="AV69" s="35"/>
      <c r="AW69" s="35"/>
      <c r="AX69" s="35"/>
      <c r="AY69" s="48"/>
      <c r="AZ69" s="48"/>
      <c r="BA69" s="48"/>
      <c r="BB69" s="48"/>
      <c r="BC69" s="48"/>
      <c r="BD69" s="48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42" t="s">
        <v>327</v>
      </c>
      <c r="BV69" s="26"/>
      <c r="BW69" s="26"/>
    </row>
    <row r="70" spans="1:75" ht="67.5" x14ac:dyDescent="0.25">
      <c r="A70" s="24" t="s">
        <v>75</v>
      </c>
      <c r="B70" s="37" t="s">
        <v>76</v>
      </c>
      <c r="C70" s="39">
        <v>25515</v>
      </c>
      <c r="D70" s="40">
        <v>80</v>
      </c>
      <c r="E70" s="26">
        <v>272</v>
      </c>
      <c r="F70" s="26"/>
      <c r="G70" s="42" t="s">
        <v>224</v>
      </c>
      <c r="H70" s="43"/>
      <c r="I70" s="44" t="s">
        <v>175</v>
      </c>
      <c r="J70" s="45" t="s">
        <v>80</v>
      </c>
      <c r="K70" s="41" t="s">
        <v>1334</v>
      </c>
      <c r="L70" s="26" t="s">
        <v>81</v>
      </c>
      <c r="M70" s="26" t="s">
        <v>328</v>
      </c>
      <c r="N70" s="26" t="s">
        <v>329</v>
      </c>
      <c r="O70" s="26"/>
      <c r="P70" s="26"/>
      <c r="Q70" s="26">
        <v>1</v>
      </c>
      <c r="R70" s="26"/>
      <c r="S70" s="26"/>
      <c r="T70" s="26"/>
      <c r="U70" s="26"/>
      <c r="V70" s="26"/>
      <c r="W70" s="26"/>
      <c r="X70" s="26">
        <v>1</v>
      </c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>
        <v>1</v>
      </c>
      <c r="AT70" s="26">
        <v>1</v>
      </c>
      <c r="AU70" s="46" t="e">
        <f t="shared" si="1"/>
        <v>#REF!</v>
      </c>
      <c r="AV70" s="35">
        <f t="shared" si="0"/>
        <v>4</v>
      </c>
      <c r="AW70" s="35" t="e">
        <f>(O70*#REF!)+(P70*#REF!)+(Q70*#REF!)+(R70*#REF!)+(S70*#REF!)+(T70*#REF!)+(U70*#REF!)+(V70*#REF!)+(W70*#REF!)+(X70*#REF!)+(Y70*#REF!)+(Z70*#REF!)+(AA70*#REF!)+(AB70*#REF!)+(AC70*#REF!)+(AD70*#REF!)+(AE70*#REF!)+(AF70*#REF!)+(AG70*#REF!)+(AH70*#REF!)+(AI70*#REF!)+(AJ70*#REF!)+(AK70*#REF!)+(AL70*#REF!)+(AM70*#REF!)+(AN70*#REF!)+(AO70*#REF!)+(AP70*#REF!)+(AQ70*#REF!)+(AR70*#REF!)+(AS70*#REF!)+(AT70*#REF!)</f>
        <v>#REF!</v>
      </c>
      <c r="AX70" s="35" t="e">
        <f>#REF!+#REF!+#REF!+#REF!</f>
        <v>#REF!</v>
      </c>
      <c r="AY70" s="48"/>
      <c r="AZ70" s="48"/>
      <c r="BA70" s="48"/>
      <c r="BB70" s="48"/>
      <c r="BC70" s="48"/>
      <c r="BD70" s="48"/>
      <c r="BE70" s="26"/>
      <c r="BF70" s="26"/>
      <c r="BG70" s="26"/>
      <c r="BH70" s="26" t="s">
        <v>282</v>
      </c>
      <c r="BI70" s="26" t="s">
        <v>330</v>
      </c>
      <c r="BJ70" s="26" t="s">
        <v>97</v>
      </c>
      <c r="BK70" s="26"/>
      <c r="BL70" s="26" t="s">
        <v>331</v>
      </c>
      <c r="BM70" s="26"/>
      <c r="BN70" s="26"/>
      <c r="BO70" s="26"/>
      <c r="BP70" s="26"/>
      <c r="BQ70" s="26"/>
      <c r="BR70" s="26"/>
      <c r="BS70" s="26"/>
      <c r="BT70" s="26"/>
      <c r="BU70" s="42" t="s">
        <v>332</v>
      </c>
      <c r="BV70" s="26"/>
      <c r="BW70" s="26" t="s">
        <v>130</v>
      </c>
    </row>
    <row r="71" spans="1:75" ht="247.5" x14ac:dyDescent="0.25">
      <c r="A71" s="24" t="s">
        <v>75</v>
      </c>
      <c r="B71" s="37" t="s">
        <v>76</v>
      </c>
      <c r="C71" s="39">
        <v>25516</v>
      </c>
      <c r="D71" s="40">
        <v>83</v>
      </c>
      <c r="E71" s="26">
        <v>223</v>
      </c>
      <c r="F71" s="26"/>
      <c r="G71" s="42" t="s">
        <v>276</v>
      </c>
      <c r="H71" s="43"/>
      <c r="I71" s="44" t="s">
        <v>257</v>
      </c>
      <c r="J71" s="45"/>
      <c r="K71" s="41" t="s">
        <v>1334</v>
      </c>
      <c r="L71" s="26" t="s">
        <v>81</v>
      </c>
      <c r="M71" s="26" t="s">
        <v>89</v>
      </c>
      <c r="N71" s="26" t="s">
        <v>333</v>
      </c>
      <c r="O71" s="26">
        <v>-1</v>
      </c>
      <c r="P71" s="26">
        <v>-1</v>
      </c>
      <c r="Q71" s="26">
        <v>-1</v>
      </c>
      <c r="R71" s="26">
        <v>-2</v>
      </c>
      <c r="S71" s="26">
        <v>0</v>
      </c>
      <c r="T71" s="26">
        <v>-1</v>
      </c>
      <c r="U71" s="26">
        <v>-1</v>
      </c>
      <c r="V71" s="26"/>
      <c r="W71" s="26">
        <v>-1</v>
      </c>
      <c r="X71" s="26">
        <v>0</v>
      </c>
      <c r="Y71" s="26">
        <v>0</v>
      </c>
      <c r="Z71" s="26"/>
      <c r="AA71" s="26">
        <v>0</v>
      </c>
      <c r="AB71" s="26">
        <v>1</v>
      </c>
      <c r="AC71" s="26">
        <v>1</v>
      </c>
      <c r="AD71" s="26">
        <v>-1</v>
      </c>
      <c r="AE71" s="26">
        <v>0</v>
      </c>
      <c r="AF71" s="26">
        <v>0</v>
      </c>
      <c r="AG71" s="26">
        <v>1</v>
      </c>
      <c r="AH71" s="26"/>
      <c r="AI71" s="26">
        <v>-1</v>
      </c>
      <c r="AJ71" s="26">
        <v>1</v>
      </c>
      <c r="AK71" s="26">
        <v>0</v>
      </c>
      <c r="AL71" s="26">
        <v>0</v>
      </c>
      <c r="AM71" s="26">
        <v>-1</v>
      </c>
      <c r="AN71" s="26">
        <v>0</v>
      </c>
      <c r="AO71" s="26"/>
      <c r="AP71" s="26">
        <v>-1</v>
      </c>
      <c r="AQ71" s="26">
        <v>1</v>
      </c>
      <c r="AR71" s="26">
        <v>1</v>
      </c>
      <c r="AS71" s="26">
        <v>-1</v>
      </c>
      <c r="AT71" s="26">
        <v>0</v>
      </c>
      <c r="AU71" s="46" t="e">
        <f t="shared" si="1"/>
        <v>#REF!</v>
      </c>
      <c r="AV71" s="35">
        <f t="shared" si="0"/>
        <v>28</v>
      </c>
      <c r="AW71" s="35" t="e">
        <f>(O71*#REF!)+(P71*#REF!)+(Q71*#REF!)+(R71*#REF!)+(S71*#REF!)+(T71*#REF!)+(U71*#REF!)+(V71*#REF!)+(W71*#REF!)+(X71*#REF!)+(Y71*#REF!)+(Z71*#REF!)+(AA71*#REF!)+(AB71*#REF!)+(AC71*#REF!)+(AD71*#REF!)+(AE71*#REF!)+(AF71*#REF!)+(AG71*#REF!)+(AH71*#REF!)+(AI71*#REF!)+(AJ71*#REF!)+(AK71*#REF!)+(AL71*#REF!)+(AM71*#REF!)+(AN71*#REF!)+(AO71*#REF!)+(AP71*#REF!)+(AQ71*#REF!)+(AR71*#REF!)+(AS71*#REF!)+(AT71*#REF!)</f>
        <v>#REF!</v>
      </c>
      <c r="AX71" s="35" t="e">
        <f>#REF!+#REF!+#REF!+#REF!+#REF!+#REF!+#REF!+#REF!+#REF!+#REF!+#REF!+#REF!+#REF!+#REF!+#REF!+#REF!+#REF!+#REF!+#REF!+#REF!+#REF!+#REF!+#REF!+#REF!+#REF!+#REF!+#REF!+#REF!</f>
        <v>#REF!</v>
      </c>
      <c r="AY71" s="48" t="s">
        <v>288</v>
      </c>
      <c r="AZ71" s="48" t="s">
        <v>115</v>
      </c>
      <c r="BA71" s="48" t="s">
        <v>93</v>
      </c>
      <c r="BB71" s="48"/>
      <c r="BC71" s="48" t="s">
        <v>116</v>
      </c>
      <c r="BD71" s="48" t="s">
        <v>334</v>
      </c>
      <c r="BE71" s="26" t="s">
        <v>198</v>
      </c>
      <c r="BF71" s="26"/>
      <c r="BG71" s="26"/>
      <c r="BH71" s="26" t="s">
        <v>95</v>
      </c>
      <c r="BI71" s="26" t="s">
        <v>335</v>
      </c>
      <c r="BJ71" s="26" t="s">
        <v>336</v>
      </c>
      <c r="BK71" s="26" t="s">
        <v>264</v>
      </c>
      <c r="BL71" s="26" t="s">
        <v>337</v>
      </c>
      <c r="BM71" s="26"/>
      <c r="BN71" s="26" t="s">
        <v>338</v>
      </c>
      <c r="BO71" s="26"/>
      <c r="BP71" s="26">
        <v>2</v>
      </c>
      <c r="BQ71" s="26">
        <v>1</v>
      </c>
      <c r="BR71" s="26">
        <v>1</v>
      </c>
      <c r="BS71" s="26">
        <v>2</v>
      </c>
      <c r="BT71" s="26"/>
      <c r="BU71" s="42" t="s">
        <v>339</v>
      </c>
      <c r="BV71" s="26"/>
      <c r="BW71" s="26"/>
    </row>
    <row r="72" spans="1:75" ht="56.25" x14ac:dyDescent="0.25">
      <c r="A72" s="24" t="s">
        <v>75</v>
      </c>
      <c r="B72" s="37" t="s">
        <v>76</v>
      </c>
      <c r="C72" s="50" t="s">
        <v>131</v>
      </c>
      <c r="D72" s="40">
        <v>87</v>
      </c>
      <c r="E72" s="26"/>
      <c r="F72" s="26"/>
      <c r="G72" s="42" t="s">
        <v>100</v>
      </c>
      <c r="H72" s="43"/>
      <c r="I72" s="44" t="s">
        <v>132</v>
      </c>
      <c r="J72" s="45" t="s">
        <v>181</v>
      </c>
      <c r="K72" s="41" t="s">
        <v>1334</v>
      </c>
      <c r="L72" s="26" t="s">
        <v>81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46" t="e">
        <f t="shared" si="1"/>
        <v>#REF!</v>
      </c>
      <c r="AV72" s="35"/>
      <c r="AW72" s="35" t="e">
        <f>(O72*#REF!)+(P72*#REF!)+(Q72*#REF!)+(R72*#REF!)+(S72*#REF!)+(T72*#REF!)+(U72*#REF!)+(V72*#REF!)+(W72*#REF!)+(X72*#REF!)+(Y72*#REF!)+(Z72*#REF!)+(AA72*#REF!)+(AB72*#REF!)+(AC72*#REF!)+(AD72*#REF!)+(AE72*#REF!)+(AF72*#REF!)+(AG72*#REF!)+(AH72*#REF!)+(AI72*#REF!)+(AJ72*#REF!)+(AK72*#REF!)+(AL72*#REF!)+(AM72*#REF!)+(AN72*#REF!)+(AO72*#REF!)+(AP72*#REF!)+(AQ72*#REF!)+(AR72*#REF!)+(AS72*#REF!)+(AT72*#REF!)</f>
        <v>#REF!</v>
      </c>
      <c r="AX72" s="35"/>
      <c r="AY72" s="48"/>
      <c r="AZ72" s="48"/>
      <c r="BA72" s="48"/>
      <c r="BB72" s="48"/>
      <c r="BC72" s="48"/>
      <c r="BD72" s="48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42"/>
      <c r="BV72" s="51" t="s">
        <v>340</v>
      </c>
      <c r="BW72" s="26"/>
    </row>
    <row r="73" spans="1:75" ht="56.25" x14ac:dyDescent="0.25">
      <c r="A73" s="24" t="s">
        <v>75</v>
      </c>
      <c r="B73" s="37" t="s">
        <v>76</v>
      </c>
      <c r="C73" s="39">
        <v>25517</v>
      </c>
      <c r="D73" s="40">
        <v>89</v>
      </c>
      <c r="E73" s="26">
        <v>276</v>
      </c>
      <c r="F73" s="26"/>
      <c r="G73" s="42" t="s">
        <v>113</v>
      </c>
      <c r="H73" s="43" t="s">
        <v>114</v>
      </c>
      <c r="I73" s="44" t="s">
        <v>114</v>
      </c>
      <c r="J73" s="45"/>
      <c r="K73" s="41" t="s">
        <v>1334</v>
      </c>
      <c r="L73" s="26" t="s">
        <v>81</v>
      </c>
      <c r="M73" s="26" t="s">
        <v>82</v>
      </c>
      <c r="N73" s="26" t="s">
        <v>238</v>
      </c>
      <c r="O73" s="26">
        <v>2</v>
      </c>
      <c r="P73" s="26">
        <v>2</v>
      </c>
      <c r="Q73" s="26">
        <v>1</v>
      </c>
      <c r="R73" s="26">
        <v>2</v>
      </c>
      <c r="S73" s="26">
        <v>2</v>
      </c>
      <c r="T73" s="26">
        <v>1</v>
      </c>
      <c r="U73" s="26">
        <v>2</v>
      </c>
      <c r="V73" s="26">
        <v>1</v>
      </c>
      <c r="W73" s="26">
        <v>2</v>
      </c>
      <c r="X73" s="26">
        <v>1</v>
      </c>
      <c r="Y73" s="26">
        <v>2</v>
      </c>
      <c r="Z73" s="26"/>
      <c r="AA73" s="26">
        <v>1</v>
      </c>
      <c r="AB73" s="26">
        <v>1</v>
      </c>
      <c r="AC73" s="26">
        <v>1</v>
      </c>
      <c r="AD73" s="26">
        <v>1</v>
      </c>
      <c r="AE73" s="26">
        <v>1</v>
      </c>
      <c r="AF73" s="26">
        <v>1</v>
      </c>
      <c r="AG73" s="26">
        <v>1</v>
      </c>
      <c r="AH73" s="26">
        <v>1</v>
      </c>
      <c r="AI73" s="26">
        <v>2</v>
      </c>
      <c r="AJ73" s="26">
        <v>2</v>
      </c>
      <c r="AK73" s="26">
        <v>1</v>
      </c>
      <c r="AL73" s="26">
        <v>2</v>
      </c>
      <c r="AM73" s="26">
        <v>1</v>
      </c>
      <c r="AN73" s="26">
        <v>1</v>
      </c>
      <c r="AO73" s="26">
        <v>1</v>
      </c>
      <c r="AP73" s="26">
        <v>1</v>
      </c>
      <c r="AQ73" s="26">
        <v>2</v>
      </c>
      <c r="AR73" s="26">
        <v>1</v>
      </c>
      <c r="AS73" s="26">
        <v>2</v>
      </c>
      <c r="AT73" s="26">
        <v>2</v>
      </c>
      <c r="AU73" s="46" t="e">
        <f t="shared" si="1"/>
        <v>#REF!</v>
      </c>
      <c r="AV73" s="35">
        <f>COUNT(O73:AT73)</f>
        <v>31</v>
      </c>
      <c r="AW73" s="35" t="e">
        <f>(O73*#REF!)+(P73*#REF!)+(Q73*#REF!)+(R73*#REF!)+(S73*#REF!)+(T73*#REF!)+(U73*#REF!)+(V73*#REF!)+(W73*#REF!)+(X73*#REF!)+(Y73*#REF!)+(Z73*#REF!)+(AA73*#REF!)+(AB73*#REF!)+(AC73*#REF!)+(AD73*#REF!)+(AE73*#REF!)+(AF73*#REF!)+(AG73*#REF!)+(AH73*#REF!)+(AI73*#REF!)+(AJ73*#REF!)+(AK73*#REF!)+(AL73*#REF!)+(AM73*#REF!)+(AN73*#REF!)+(AO73*#REF!)+(AP73*#REF!)+(AQ73*#REF!)+(AR73*#REF!)+(AS73*#REF!)+(AT73*#REF!)</f>
        <v>#REF!</v>
      </c>
      <c r="AX73" s="35" t="e">
        <f>#REF!+#REF!+#REF!+#REF!+#REF!+#REF!+#REF!+#REF!+#REF!+#REF!+#REF!+#REF!+#REF!+#REF!+#REF!+#REF!+#REF!+#REF!+#REF!+#REF!+#REF!+#REF!+#REF!+#REF!+#REF!+#REF!+#REF!+#REF!+#REF!+#REF!+#REF!</f>
        <v>#REF!</v>
      </c>
      <c r="AY73" s="48" t="s">
        <v>115</v>
      </c>
      <c r="AZ73" s="48" t="s">
        <v>115</v>
      </c>
      <c r="BA73" s="48" t="s">
        <v>116</v>
      </c>
      <c r="BB73" s="48" t="s">
        <v>341</v>
      </c>
      <c r="BC73" s="48" t="s">
        <v>116</v>
      </c>
      <c r="BD73" s="48" t="s">
        <v>117</v>
      </c>
      <c r="BE73" s="26" t="s">
        <v>84</v>
      </c>
      <c r="BF73" s="26"/>
      <c r="BG73" s="26"/>
      <c r="BH73" s="26" t="s">
        <v>84</v>
      </c>
      <c r="BI73" s="26" t="s">
        <v>342</v>
      </c>
      <c r="BJ73" s="26"/>
      <c r="BK73" s="26" t="s">
        <v>343</v>
      </c>
      <c r="BL73" s="26" t="s">
        <v>344</v>
      </c>
      <c r="BM73" s="26" t="s">
        <v>345</v>
      </c>
      <c r="BN73" s="26" t="s">
        <v>346</v>
      </c>
      <c r="BO73" s="26"/>
      <c r="BP73" s="54" t="s">
        <v>347</v>
      </c>
      <c r="BQ73" s="26">
        <v>1</v>
      </c>
      <c r="BR73" s="26">
        <v>1</v>
      </c>
      <c r="BS73" s="26">
        <v>2</v>
      </c>
      <c r="BT73" s="26" t="s">
        <v>348</v>
      </c>
      <c r="BU73" s="42" t="s">
        <v>349</v>
      </c>
      <c r="BV73" s="26"/>
      <c r="BW73" s="26" t="s">
        <v>130</v>
      </c>
    </row>
    <row r="74" spans="1:75" ht="27" x14ac:dyDescent="0.25">
      <c r="A74" s="24" t="s">
        <v>75</v>
      </c>
      <c r="B74" s="37" t="s">
        <v>76</v>
      </c>
      <c r="C74" s="39">
        <v>25518</v>
      </c>
      <c r="D74" s="40">
        <v>90</v>
      </c>
      <c r="E74" s="26">
        <v>278</v>
      </c>
      <c r="F74" s="26"/>
      <c r="G74" s="42" t="s">
        <v>78</v>
      </c>
      <c r="H74" s="43" t="s">
        <v>79</v>
      </c>
      <c r="I74" s="44" t="s">
        <v>79</v>
      </c>
      <c r="J74" s="45"/>
      <c r="K74" s="41" t="s">
        <v>1334</v>
      </c>
      <c r="L74" s="26" t="s">
        <v>81</v>
      </c>
      <c r="M74" s="26" t="s">
        <v>82</v>
      </c>
      <c r="N74" s="26" t="s">
        <v>83</v>
      </c>
      <c r="O74" s="26"/>
      <c r="P74" s="26">
        <v>-1</v>
      </c>
      <c r="Q74" s="26">
        <v>-1</v>
      </c>
      <c r="R74" s="26">
        <v>-1</v>
      </c>
      <c r="S74" s="26">
        <v>-1</v>
      </c>
      <c r="T74" s="26">
        <v>-1</v>
      </c>
      <c r="U74" s="26">
        <v>-1</v>
      </c>
      <c r="V74" s="26">
        <v>-1</v>
      </c>
      <c r="W74" s="26">
        <v>-1</v>
      </c>
      <c r="X74" s="26">
        <v>-1</v>
      </c>
      <c r="Y74" s="26">
        <v>-1</v>
      </c>
      <c r="Z74" s="26"/>
      <c r="AA74" s="26">
        <v>-2</v>
      </c>
      <c r="AB74" s="26">
        <v>-1</v>
      </c>
      <c r="AC74" s="26">
        <v>-1</v>
      </c>
      <c r="AD74" s="26">
        <v>-1</v>
      </c>
      <c r="AE74" s="26">
        <v>-1</v>
      </c>
      <c r="AF74" s="26">
        <v>1</v>
      </c>
      <c r="AG74" s="26">
        <v>-1</v>
      </c>
      <c r="AH74" s="26"/>
      <c r="AI74" s="26">
        <v>-1</v>
      </c>
      <c r="AJ74" s="26"/>
      <c r="AK74" s="26"/>
      <c r="AL74" s="26"/>
      <c r="AM74" s="26"/>
      <c r="AN74" s="26"/>
      <c r="AO74" s="26"/>
      <c r="AP74" s="26">
        <v>-1</v>
      </c>
      <c r="AQ74" s="26">
        <v>-1</v>
      </c>
      <c r="AR74" s="26"/>
      <c r="AS74" s="26">
        <v>-1</v>
      </c>
      <c r="AT74" s="26">
        <v>-2</v>
      </c>
      <c r="AU74" s="46" t="e">
        <f t="shared" si="1"/>
        <v>#REF!</v>
      </c>
      <c r="AV74" s="35">
        <f t="shared" si="0"/>
        <v>22</v>
      </c>
      <c r="AW74" s="35" t="e">
        <f>(O74*#REF!)+(P74*#REF!)+(Q74*#REF!)+(R74*#REF!)+(S74*#REF!)+(T74*#REF!)+(U74*#REF!)+(V74*#REF!)+(W74*#REF!)+(X74*#REF!)+(Y74*#REF!)+(Z74*#REF!)+(AA74*#REF!)+(AB74*#REF!)+(AC74*#REF!)+(AD74*#REF!)+(AE74*#REF!)+(AF74*#REF!)+(AG74*#REF!)+(AH74*#REF!)+(AI74*#REF!)+(AJ74*#REF!)+(AK74*#REF!)+(AL74*#REF!)+(AM74*#REF!)+(AN74*#REF!)+(AO74*#REF!)+(AP74*#REF!)+(AQ74*#REF!)+(AR74*#REF!)+(AS74*#REF!)+(AT74*#REF!)</f>
        <v>#REF!</v>
      </c>
      <c r="AX74" s="35" t="e">
        <f>#REF!+#REF!+#REF!+#REF!+#REF!+#REF!+#REF!+#REF!+#REF!+#REF!+#REF!+#REF!+#REF!+#REF!+#REF!+#REF!+#REF!+#REF!+#REF!+#REF!+#REF!+#REF!</f>
        <v>#REF!</v>
      </c>
      <c r="AY74" s="48" t="s">
        <v>350</v>
      </c>
      <c r="AZ74" s="48" t="s">
        <v>92</v>
      </c>
      <c r="BA74" s="48" t="s">
        <v>93</v>
      </c>
      <c r="BB74" s="48"/>
      <c r="BC74" s="48"/>
      <c r="BD74" s="48" t="s">
        <v>94</v>
      </c>
      <c r="BE74" s="26"/>
      <c r="BF74" s="26"/>
      <c r="BG74" s="26"/>
      <c r="BH74" s="26" t="s">
        <v>84</v>
      </c>
      <c r="BI74" s="26" t="s">
        <v>85</v>
      </c>
      <c r="BJ74" s="26" t="s">
        <v>83</v>
      </c>
      <c r="BK74" s="26"/>
      <c r="BL74" s="26" t="s">
        <v>351</v>
      </c>
      <c r="BM74" s="26"/>
      <c r="BN74" s="26" t="s">
        <v>128</v>
      </c>
      <c r="BO74" s="26"/>
      <c r="BP74" s="26"/>
      <c r="BQ74" s="26"/>
      <c r="BR74" s="26">
        <v>1</v>
      </c>
      <c r="BS74" s="26">
        <v>1</v>
      </c>
      <c r="BT74" s="26"/>
      <c r="BU74" s="42"/>
      <c r="BV74" s="26" t="s">
        <v>352</v>
      </c>
      <c r="BW74" s="26" t="s">
        <v>130</v>
      </c>
    </row>
    <row r="75" spans="1:75" ht="27" x14ac:dyDescent="0.25">
      <c r="A75" s="24" t="s">
        <v>75</v>
      </c>
      <c r="B75" s="37" t="s">
        <v>76</v>
      </c>
      <c r="C75" s="39">
        <v>25519</v>
      </c>
      <c r="D75" s="40">
        <v>94</v>
      </c>
      <c r="E75" s="26">
        <v>282</v>
      </c>
      <c r="F75" s="26"/>
      <c r="G75" s="42" t="s">
        <v>113</v>
      </c>
      <c r="H75" s="43" t="s">
        <v>114</v>
      </c>
      <c r="I75" s="44" t="s">
        <v>114</v>
      </c>
      <c r="J75" s="45"/>
      <c r="K75" s="41" t="s">
        <v>1334</v>
      </c>
      <c r="L75" s="26" t="s">
        <v>81</v>
      </c>
      <c r="M75" s="26" t="s">
        <v>82</v>
      </c>
      <c r="N75" s="26" t="s">
        <v>102</v>
      </c>
      <c r="O75" s="26">
        <v>1</v>
      </c>
      <c r="P75" s="26">
        <v>1</v>
      </c>
      <c r="Q75" s="26">
        <v>1</v>
      </c>
      <c r="R75" s="26">
        <v>1</v>
      </c>
      <c r="S75" s="26">
        <v>2</v>
      </c>
      <c r="T75" s="26">
        <v>0</v>
      </c>
      <c r="U75" s="26">
        <v>1</v>
      </c>
      <c r="V75" s="26">
        <v>0</v>
      </c>
      <c r="W75" s="26">
        <v>1</v>
      </c>
      <c r="X75" s="26">
        <v>1</v>
      </c>
      <c r="Y75" s="26">
        <v>1</v>
      </c>
      <c r="Z75" s="26"/>
      <c r="AA75" s="26">
        <v>1</v>
      </c>
      <c r="AB75" s="26">
        <v>1</v>
      </c>
      <c r="AC75" s="26">
        <v>1</v>
      </c>
      <c r="AD75" s="26">
        <v>1</v>
      </c>
      <c r="AE75" s="26">
        <v>1</v>
      </c>
      <c r="AF75" s="26">
        <v>1</v>
      </c>
      <c r="AG75" s="26">
        <v>0</v>
      </c>
      <c r="AH75" s="26"/>
      <c r="AI75" s="26">
        <v>1</v>
      </c>
      <c r="AJ75" s="26"/>
      <c r="AK75" s="26">
        <v>1</v>
      </c>
      <c r="AL75" s="26">
        <v>1</v>
      </c>
      <c r="AM75" s="26">
        <v>1</v>
      </c>
      <c r="AN75" s="26">
        <v>1</v>
      </c>
      <c r="AO75" s="26">
        <v>0</v>
      </c>
      <c r="AP75" s="26">
        <v>1</v>
      </c>
      <c r="AQ75" s="26">
        <v>1</v>
      </c>
      <c r="AR75" s="26">
        <v>1</v>
      </c>
      <c r="AS75" s="26">
        <v>1</v>
      </c>
      <c r="AT75" s="26">
        <v>1</v>
      </c>
      <c r="AU75" s="46" t="e">
        <f t="shared" si="1"/>
        <v>#REF!</v>
      </c>
      <c r="AV75" s="35">
        <f t="shared" si="0"/>
        <v>29</v>
      </c>
      <c r="AW75" s="35" t="e">
        <f>(O75*#REF!)+(P75*#REF!)+(Q75*#REF!)+(R75*#REF!)+(S75*#REF!)+(T75*#REF!)+(U75*#REF!)+(V75*#REF!)+(W75*#REF!)+(X75*#REF!)+(Y75*#REF!)+(Z75*#REF!)+(AA75*#REF!)+(AB75*#REF!)+(AC75*#REF!)+(AD75*#REF!)+(AE75*#REF!)+(AF75*#REF!)+(AG75*#REF!)+(AH75*#REF!)+(AI75*#REF!)+(AJ75*#REF!)+(AK75*#REF!)+(AL75*#REF!)+(AM75*#REF!)+(AN75*#REF!)+(AO75*#REF!)+(AP75*#REF!)+(AQ75*#REF!)+(AR75*#REF!)+(AS75*#REF!)+(AT75*#REF!)</f>
        <v>#REF!</v>
      </c>
      <c r="AX75" s="35" t="e">
        <f>#REF!+#REF!+#REF!+#REF!+#REF!+#REF!+#REF!+#REF!+#REF!+#REF!+#REF!+#REF!+#REF!+#REF!+AD3+#REF!+#REF!+#REF!+#REF!+#REF!+#REF!+#REF!+#REF!+#REF!+#REF!+#REF!+#REF!+#REF!+#REF!+#REF!</f>
        <v>#REF!</v>
      </c>
      <c r="AY75" s="48" t="s">
        <v>115</v>
      </c>
      <c r="AZ75" s="48" t="s">
        <v>353</v>
      </c>
      <c r="BA75" s="48" t="s">
        <v>116</v>
      </c>
      <c r="BB75" s="48" t="s">
        <v>263</v>
      </c>
      <c r="BC75" s="48" t="s">
        <v>116</v>
      </c>
      <c r="BD75" s="48" t="s">
        <v>117</v>
      </c>
      <c r="BE75" s="26" t="s">
        <v>198</v>
      </c>
      <c r="BF75" s="26"/>
      <c r="BG75" s="26"/>
      <c r="BH75" s="26" t="s">
        <v>84</v>
      </c>
      <c r="BI75" s="26" t="s">
        <v>312</v>
      </c>
      <c r="BJ75" s="26" t="s">
        <v>102</v>
      </c>
      <c r="BK75" s="26" t="s">
        <v>354</v>
      </c>
      <c r="BL75" s="26" t="s">
        <v>355</v>
      </c>
      <c r="BM75" s="26"/>
      <c r="BN75" s="26" t="s">
        <v>128</v>
      </c>
      <c r="BO75" s="26"/>
      <c r="BP75" s="26">
        <v>1</v>
      </c>
      <c r="BQ75" s="26"/>
      <c r="BR75" s="26">
        <v>1</v>
      </c>
      <c r="BS75" s="26">
        <v>1</v>
      </c>
      <c r="BT75" s="26" t="s">
        <v>356</v>
      </c>
      <c r="BU75" s="42"/>
      <c r="BV75" s="26"/>
      <c r="BW75" s="26"/>
    </row>
    <row r="76" spans="1:75" ht="27" x14ac:dyDescent="0.25">
      <c r="A76" s="24" t="s">
        <v>75</v>
      </c>
      <c r="B76" s="37" t="s">
        <v>76</v>
      </c>
      <c r="C76" s="39">
        <v>25520</v>
      </c>
      <c r="D76" s="40">
        <v>95</v>
      </c>
      <c r="E76" s="26">
        <v>288</v>
      </c>
      <c r="F76" s="26"/>
      <c r="G76" s="42" t="s">
        <v>78</v>
      </c>
      <c r="H76" s="43"/>
      <c r="I76" s="44" t="s">
        <v>137</v>
      </c>
      <c r="J76" s="45" t="s">
        <v>357</v>
      </c>
      <c r="K76" s="41" t="s">
        <v>1334</v>
      </c>
      <c r="L76" s="26" t="s">
        <v>81</v>
      </c>
      <c r="M76" s="26" t="s">
        <v>82</v>
      </c>
      <c r="N76" s="26" t="s">
        <v>150</v>
      </c>
      <c r="O76" s="26"/>
      <c r="P76" s="26"/>
      <c r="Q76" s="26"/>
      <c r="R76" s="26"/>
      <c r="S76" s="26">
        <v>-2</v>
      </c>
      <c r="T76" s="26">
        <v>-1</v>
      </c>
      <c r="U76" s="26">
        <v>-1</v>
      </c>
      <c r="V76" s="26"/>
      <c r="W76" s="26"/>
      <c r="X76" s="26">
        <v>-1</v>
      </c>
      <c r="Y76" s="26"/>
      <c r="Z76" s="26"/>
      <c r="AA76" s="26">
        <v>-1</v>
      </c>
      <c r="AB76" s="26">
        <v>-1</v>
      </c>
      <c r="AC76" s="26">
        <v>-1</v>
      </c>
      <c r="AD76" s="26">
        <v>-1</v>
      </c>
      <c r="AE76" s="26">
        <v>-1</v>
      </c>
      <c r="AF76" s="26">
        <v>-1</v>
      </c>
      <c r="AG76" s="26">
        <v>-1</v>
      </c>
      <c r="AH76" s="26"/>
      <c r="AI76" s="26">
        <v>-1</v>
      </c>
      <c r="AJ76" s="26"/>
      <c r="AK76" s="26"/>
      <c r="AL76" s="26"/>
      <c r="AM76" s="26"/>
      <c r="AN76" s="26"/>
      <c r="AO76" s="26"/>
      <c r="AP76" s="26"/>
      <c r="AQ76" s="26">
        <v>-1</v>
      </c>
      <c r="AR76" s="26"/>
      <c r="AS76" s="26">
        <v>-1</v>
      </c>
      <c r="AT76" s="26">
        <v>-1</v>
      </c>
      <c r="AU76" s="46" t="e">
        <f t="shared" si="1"/>
        <v>#REF!</v>
      </c>
      <c r="AV76" s="35">
        <f t="shared" si="0"/>
        <v>15</v>
      </c>
      <c r="AW76" s="35" t="e">
        <f>(O76*#REF!)+(P76*#REF!)+(Q76*#REF!)+(R76*#REF!)+(S76*#REF!)+(T76*#REF!)+(U76*#REF!)+(V76*#REF!)+(W76*#REF!)+(X76*#REF!)+(Y76*#REF!)+(Z76*#REF!)+(AA76*#REF!)+(AB76*#REF!)+(AC76*#REF!)+(AD76*#REF!)+(AE76*#REF!)+(AF76*#REF!)+(AG76*#REF!)+(AH76*#REF!)+(AI76*#REF!)+(AJ76*#REF!)+(AK76*#REF!)+(AL76*#REF!)+(AM76*#REF!)+(AN76*#REF!)+(AO76*#REF!)+(AP76*#REF!)+(AQ76*#REF!)+(AR76*#REF!)+(AS76*#REF!)+(AT76*#REF!)</f>
        <v>#REF!</v>
      </c>
      <c r="AX76" s="35" t="e">
        <f>#REF!+#REF!+#REF!+#REF!+#REF!+#REF!+#REF!+#REF!+#REF!+#REF!+#REF!+#REF!+#REF!+#REF!+#REF!</f>
        <v>#REF!</v>
      </c>
      <c r="AY76" s="48" t="s">
        <v>358</v>
      </c>
      <c r="AZ76" s="48" t="s">
        <v>92</v>
      </c>
      <c r="BA76" s="48" t="s">
        <v>140</v>
      </c>
      <c r="BB76" s="48"/>
      <c r="BC76" s="48"/>
      <c r="BD76" s="48" t="s">
        <v>94</v>
      </c>
      <c r="BE76" s="26"/>
      <c r="BF76" s="26"/>
      <c r="BG76" s="26"/>
      <c r="BH76" s="26" t="s">
        <v>84</v>
      </c>
      <c r="BI76" s="26" t="s">
        <v>85</v>
      </c>
      <c r="BJ76" s="26" t="s">
        <v>150</v>
      </c>
      <c r="BK76" s="26"/>
      <c r="BL76" s="26" t="s">
        <v>86</v>
      </c>
      <c r="BM76" s="26"/>
      <c r="BN76" s="26" t="s">
        <v>128</v>
      </c>
      <c r="BO76" s="26"/>
      <c r="BP76" s="26">
        <v>1</v>
      </c>
      <c r="BQ76" s="26">
        <v>1</v>
      </c>
      <c r="BR76" s="26">
        <v>0</v>
      </c>
      <c r="BS76" s="26">
        <v>1</v>
      </c>
      <c r="BT76" s="26"/>
      <c r="BU76" s="42"/>
      <c r="BV76" s="26"/>
      <c r="BW76" s="26"/>
    </row>
    <row r="77" spans="1:75" ht="202.5" x14ac:dyDescent="0.25">
      <c r="A77" s="24" t="s">
        <v>75</v>
      </c>
      <c r="B77" s="37" t="s">
        <v>76</v>
      </c>
      <c r="C77" s="39">
        <v>25521</v>
      </c>
      <c r="D77" s="40">
        <v>97</v>
      </c>
      <c r="E77" s="26">
        <v>302</v>
      </c>
      <c r="F77" s="26"/>
      <c r="G77" s="42" t="s">
        <v>113</v>
      </c>
      <c r="H77" s="43"/>
      <c r="I77" s="44" t="s">
        <v>175</v>
      </c>
      <c r="J77" s="45"/>
      <c r="K77" s="41" t="s">
        <v>1334</v>
      </c>
      <c r="L77" s="26" t="s">
        <v>81</v>
      </c>
      <c r="M77" s="26" t="s">
        <v>126</v>
      </c>
      <c r="N77" s="26" t="s">
        <v>359</v>
      </c>
      <c r="O77" s="26">
        <v>1</v>
      </c>
      <c r="P77" s="26">
        <v>1</v>
      </c>
      <c r="Q77" s="26">
        <v>1</v>
      </c>
      <c r="R77" s="26">
        <v>1</v>
      </c>
      <c r="S77" s="26">
        <v>0</v>
      </c>
      <c r="T77" s="26">
        <v>1</v>
      </c>
      <c r="U77" s="26">
        <v>1</v>
      </c>
      <c r="V77" s="26"/>
      <c r="W77" s="26">
        <v>1</v>
      </c>
      <c r="X77" s="26">
        <v>2</v>
      </c>
      <c r="Y77" s="26">
        <v>1</v>
      </c>
      <c r="Z77" s="26"/>
      <c r="AA77" s="26">
        <v>0</v>
      </c>
      <c r="AB77" s="26">
        <v>0</v>
      </c>
      <c r="AC77" s="26">
        <v>1</v>
      </c>
      <c r="AD77" s="26">
        <v>0</v>
      </c>
      <c r="AE77" s="26">
        <v>1</v>
      </c>
      <c r="AF77" s="26">
        <v>0</v>
      </c>
      <c r="AG77" s="26">
        <v>1</v>
      </c>
      <c r="AH77" s="26"/>
      <c r="AI77" s="26">
        <v>1</v>
      </c>
      <c r="AJ77" s="26"/>
      <c r="AK77" s="26"/>
      <c r="AL77" s="26"/>
      <c r="AM77" s="26"/>
      <c r="AN77" s="26"/>
      <c r="AO77" s="26"/>
      <c r="AP77" s="26">
        <v>1</v>
      </c>
      <c r="AQ77" s="26">
        <v>1</v>
      </c>
      <c r="AR77" s="26"/>
      <c r="AS77" s="26">
        <v>1</v>
      </c>
      <c r="AT77" s="26">
        <v>1</v>
      </c>
      <c r="AU77" s="46" t="e">
        <f t="shared" si="1"/>
        <v>#REF!</v>
      </c>
      <c r="AV77" s="35">
        <f t="shared" si="0"/>
        <v>22</v>
      </c>
      <c r="AW77" s="35" t="e">
        <f>(O77*#REF!)+(P77*#REF!)+(Q77*#REF!)+(R77*#REF!)+(S77*#REF!)+(T77*#REF!)+(U77*#REF!)+(V77*#REF!)+(W77*#REF!)+(X77*#REF!)+(Y77*#REF!)+(Z77*#REF!)+(AA77*#REF!)+(AB77*#REF!)+(AC77*#REF!)+(AD77*#REF!)+(AE77*#REF!)+(AF77*#REF!)+(AG77*#REF!)+(AH77*#REF!)+(AI77*#REF!)+(AJ77*#REF!)+(AK77*#REF!)+(AL77*#REF!)+(AM77*#REF!)+(AN77*#REF!)+(AO77*#REF!)+(AP77*#REF!)+(AQ77*#REF!)+(AR77*#REF!)+(AS77*#REF!)+(AT77*#REF!)</f>
        <v>#REF!</v>
      </c>
      <c r="AX77" s="35" t="e">
        <f>#REF!+#REF!+#REF!+#REF!+#REF!+#REF!+#REF!+#REF!+#REF!+#REF!+#REF!+#REF!+#REF!+#REF!+#REF!+#REF!+#REF!+#REF!+#REF!+#REF!+#REF!+#REF!</f>
        <v>#REF!</v>
      </c>
      <c r="AY77" s="48" t="s">
        <v>358</v>
      </c>
      <c r="AZ77" s="48" t="s">
        <v>115</v>
      </c>
      <c r="BA77" s="48" t="s">
        <v>116</v>
      </c>
      <c r="BB77" s="48"/>
      <c r="BC77" s="48"/>
      <c r="BD77" s="48" t="s">
        <v>117</v>
      </c>
      <c r="BE77" s="26"/>
      <c r="BF77" s="26"/>
      <c r="BG77" s="26"/>
      <c r="BH77" s="26" t="s">
        <v>95</v>
      </c>
      <c r="BI77" s="26" t="s">
        <v>96</v>
      </c>
      <c r="BJ77" s="26" t="s">
        <v>102</v>
      </c>
      <c r="BK77" s="26"/>
      <c r="BL77" s="26" t="s">
        <v>360</v>
      </c>
      <c r="BM77" s="26"/>
      <c r="BN77" s="26" t="s">
        <v>128</v>
      </c>
      <c r="BO77" s="26"/>
      <c r="BP77" s="26">
        <v>3</v>
      </c>
      <c r="BQ77" s="26">
        <v>1</v>
      </c>
      <c r="BR77" s="26">
        <v>2</v>
      </c>
      <c r="BS77" s="26">
        <v>1</v>
      </c>
      <c r="BT77" s="26"/>
      <c r="BU77" s="42" t="s">
        <v>361</v>
      </c>
      <c r="BV77" s="26"/>
      <c r="BW77" s="26"/>
    </row>
    <row r="78" spans="1:75" ht="33.75" x14ac:dyDescent="0.25">
      <c r="A78" s="24" t="s">
        <v>75</v>
      </c>
      <c r="B78" s="37" t="s">
        <v>76</v>
      </c>
      <c r="C78" s="39">
        <v>25522</v>
      </c>
      <c r="D78" s="40">
        <v>98</v>
      </c>
      <c r="E78" s="26">
        <v>341</v>
      </c>
      <c r="F78" s="26"/>
      <c r="G78" s="42" t="s">
        <v>276</v>
      </c>
      <c r="H78" s="43" t="s">
        <v>79</v>
      </c>
      <c r="I78" s="44" t="s">
        <v>206</v>
      </c>
      <c r="J78" s="45" t="s">
        <v>357</v>
      </c>
      <c r="K78" s="41" t="s">
        <v>1334</v>
      </c>
      <c r="L78" s="26" t="s">
        <v>81</v>
      </c>
      <c r="M78" s="26" t="s">
        <v>82</v>
      </c>
      <c r="N78" s="26" t="s">
        <v>102</v>
      </c>
      <c r="O78" s="26"/>
      <c r="P78" s="26"/>
      <c r="Q78" s="26">
        <v>1</v>
      </c>
      <c r="R78" s="26">
        <v>1</v>
      </c>
      <c r="S78" s="26">
        <v>1</v>
      </c>
      <c r="T78" s="26"/>
      <c r="U78" s="26"/>
      <c r="V78" s="26"/>
      <c r="W78" s="26"/>
      <c r="X78" s="26"/>
      <c r="Y78" s="26"/>
      <c r="Z78" s="26"/>
      <c r="AA78" s="26">
        <v>0</v>
      </c>
      <c r="AB78" s="26">
        <v>1</v>
      </c>
      <c r="AC78" s="26"/>
      <c r="AD78" s="26">
        <v>-1</v>
      </c>
      <c r="AE78" s="26"/>
      <c r="AF78" s="26">
        <v>-1</v>
      </c>
      <c r="AG78" s="26">
        <v>-1</v>
      </c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>
        <v>0</v>
      </c>
      <c r="AT78" s="26">
        <v>0</v>
      </c>
      <c r="AU78" s="46" t="e">
        <f t="shared" ref="AU78:AU146" si="2">AW78/AX78</f>
        <v>#REF!</v>
      </c>
      <c r="AV78" s="35">
        <f t="shared" ref="AV78:AV145" si="3">COUNT(O78:AT78)</f>
        <v>10</v>
      </c>
      <c r="AW78" s="35" t="e">
        <f>(O78*#REF!)+(P78*#REF!)+(Q78*#REF!)+(R78*#REF!)+(S78*#REF!)+(T78*#REF!)+(U78*#REF!)+(V78*#REF!)+(W78*#REF!)+(X78*#REF!)+(Y78*#REF!)+(Z78*#REF!)+(AA78*#REF!)+(AB78*#REF!)+(AC78*#REF!)+(AD78*#REF!)+(AE78*#REF!)+(AF78*#REF!)+(AG78*#REF!)+(AH78*#REF!)+(AI78*#REF!)+(AJ78*#REF!)+(AK78*#REF!)+(AL78*#REF!)+(AM78*#REF!)+(AN78*#REF!)+(AO78*#REF!)+(AP78*#REF!)+(AQ78*#REF!)+(AR78*#REF!)+(AS78*#REF!)+(AT78*#REF!)</f>
        <v>#REF!</v>
      </c>
      <c r="AX78" s="35" t="e">
        <f>#REF!+#REF!+#REF!+#REF!+#REF!+#REF!+#REF!+#REF!+#REF!+#REF!</f>
        <v>#REF!</v>
      </c>
      <c r="AY78" s="48"/>
      <c r="AZ78" s="48"/>
      <c r="BA78" s="48"/>
      <c r="BB78" s="48"/>
      <c r="BC78" s="48"/>
      <c r="BD78" s="48"/>
      <c r="BE78" s="26"/>
      <c r="BF78" s="26"/>
      <c r="BG78" s="26"/>
      <c r="BH78" s="26" t="s">
        <v>84</v>
      </c>
      <c r="BI78" s="26" t="s">
        <v>85</v>
      </c>
      <c r="BJ78" s="26" t="s">
        <v>102</v>
      </c>
      <c r="BK78" s="26"/>
      <c r="BL78" s="26" t="s">
        <v>362</v>
      </c>
      <c r="BM78" s="26"/>
      <c r="BN78" s="26"/>
      <c r="BO78" s="26"/>
      <c r="BP78" s="26"/>
      <c r="BQ78" s="26"/>
      <c r="BR78" s="26"/>
      <c r="BS78" s="26"/>
      <c r="BT78" s="26"/>
      <c r="BU78" s="42" t="s">
        <v>363</v>
      </c>
      <c r="BV78" s="26" t="s">
        <v>352</v>
      </c>
      <c r="BW78" s="26"/>
    </row>
    <row r="79" spans="1:75" ht="67.5" x14ac:dyDescent="0.25">
      <c r="A79" s="24" t="s">
        <v>75</v>
      </c>
      <c r="B79" s="37" t="s">
        <v>76</v>
      </c>
      <c r="C79" s="39">
        <v>25523</v>
      </c>
      <c r="D79" s="40" t="s">
        <v>364</v>
      </c>
      <c r="E79" s="26">
        <v>297</v>
      </c>
      <c r="F79" s="26">
        <v>1</v>
      </c>
      <c r="G79" s="42" t="s">
        <v>186</v>
      </c>
      <c r="H79" s="43" t="s">
        <v>79</v>
      </c>
      <c r="I79" s="44" t="s">
        <v>79</v>
      </c>
      <c r="J79" s="45"/>
      <c r="K79" s="26" t="s">
        <v>1335</v>
      </c>
      <c r="L79" s="26" t="s">
        <v>81</v>
      </c>
      <c r="M79" s="26" t="s">
        <v>82</v>
      </c>
      <c r="N79" s="26" t="s">
        <v>83</v>
      </c>
      <c r="O79" s="26"/>
      <c r="P79" s="26"/>
      <c r="Q79" s="26"/>
      <c r="R79" s="26"/>
      <c r="S79" s="26">
        <v>-1</v>
      </c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>
        <v>-1</v>
      </c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>
        <v>-1</v>
      </c>
      <c r="AT79" s="26">
        <v>-1</v>
      </c>
      <c r="AU79" s="46" t="e">
        <f>AW79/AX79</f>
        <v>#REF!</v>
      </c>
      <c r="AV79" s="35">
        <f>COUNT(O79:AT79)</f>
        <v>4</v>
      </c>
      <c r="AW79" s="35" t="e">
        <f>(O79*#REF!)+(P79*#REF!)+(Q79*#REF!)+(R79*#REF!)+(S79*#REF!)+(T79*#REF!)+(U79*#REF!)+(V79*#REF!)+(W79*#REF!)+(X79*#REF!)+(Y79*#REF!)+(Z79*#REF!)+(AA79*#REF!)+(AB79*#REF!)+(AC79*#REF!)+(AD79*#REF!)+(AE79*#REF!)+(AF79*#REF!)+(AG79*#REF!)+(AH79*#REF!)+(AI79*#REF!)+(AJ79*#REF!)+(AK79*#REF!)+(AL79*#REF!)+(AM79*#REF!)+(AN79*#REF!)+(AO79*#REF!)+(AP79*#REF!)+(AQ79*#REF!)+(AR79*#REF!)+(AS79*#REF!)+(AT79*#REF!)</f>
        <v>#REF!</v>
      </c>
      <c r="AX79" s="35" t="e">
        <f>#REF!+#REF!+#REF!+#REF!</f>
        <v>#REF!</v>
      </c>
      <c r="AY79" s="48"/>
      <c r="AZ79" s="48"/>
      <c r="BA79" s="48"/>
      <c r="BB79" s="48"/>
      <c r="BC79" s="48"/>
      <c r="BD79" s="48"/>
      <c r="BE79" s="26"/>
      <c r="BF79" s="26"/>
      <c r="BG79" s="26"/>
      <c r="BH79" s="26"/>
      <c r="BI79" s="26"/>
      <c r="BJ79" s="26" t="s">
        <v>83</v>
      </c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42"/>
      <c r="BV79" s="51" t="s">
        <v>365</v>
      </c>
      <c r="BW79" s="26"/>
    </row>
    <row r="80" spans="1:75" ht="56.25" x14ac:dyDescent="0.25">
      <c r="A80" s="24" t="s">
        <v>75</v>
      </c>
      <c r="B80" s="37" t="s">
        <v>76</v>
      </c>
      <c r="C80" s="39">
        <v>25524</v>
      </c>
      <c r="D80" s="40" t="s">
        <v>366</v>
      </c>
      <c r="E80" s="26">
        <v>297</v>
      </c>
      <c r="F80" s="26">
        <v>2</v>
      </c>
      <c r="G80" s="42" t="s">
        <v>100</v>
      </c>
      <c r="H80" s="43"/>
      <c r="I80" s="44" t="s">
        <v>132</v>
      </c>
      <c r="J80" s="45"/>
      <c r="K80" s="26" t="s">
        <v>1335</v>
      </c>
      <c r="L80" s="26" t="s">
        <v>81</v>
      </c>
      <c r="M80" s="26" t="s">
        <v>328</v>
      </c>
      <c r="N80" s="26" t="s">
        <v>367</v>
      </c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55"/>
      <c r="AV80" s="49"/>
      <c r="AW80" s="49"/>
      <c r="AX80" s="49"/>
      <c r="AY80" s="45"/>
      <c r="AZ80" s="45"/>
      <c r="BA80" s="45"/>
      <c r="BB80" s="45"/>
      <c r="BC80" s="45"/>
      <c r="BD80" s="45"/>
      <c r="BE80" s="26"/>
      <c r="BF80" s="26"/>
      <c r="BG80" s="26"/>
      <c r="BH80" s="26"/>
      <c r="BI80" s="26"/>
      <c r="BJ80" s="26" t="s">
        <v>368</v>
      </c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42" t="s">
        <v>369</v>
      </c>
      <c r="BV80" s="26"/>
      <c r="BW80" s="26"/>
    </row>
    <row r="81" spans="1:75" ht="33.75" x14ac:dyDescent="0.25">
      <c r="A81" s="24" t="s">
        <v>75</v>
      </c>
      <c r="B81" s="37" t="s">
        <v>76</v>
      </c>
      <c r="C81" s="50" t="s">
        <v>131</v>
      </c>
      <c r="D81" s="40">
        <v>105</v>
      </c>
      <c r="E81" s="26"/>
      <c r="F81" s="26"/>
      <c r="G81" s="42" t="s">
        <v>100</v>
      </c>
      <c r="H81" s="43"/>
      <c r="I81" s="44" t="s">
        <v>132</v>
      </c>
      <c r="J81" s="45"/>
      <c r="K81" s="41" t="s">
        <v>1334</v>
      </c>
      <c r="L81" s="26" t="s">
        <v>81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55"/>
      <c r="AV81" s="49"/>
      <c r="AW81" s="49"/>
      <c r="AX81" s="49"/>
      <c r="AY81" s="45"/>
      <c r="AZ81" s="45"/>
      <c r="BA81" s="45"/>
      <c r="BB81" s="45"/>
      <c r="BC81" s="45"/>
      <c r="BD81" s="45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42"/>
      <c r="BV81" s="51" t="s">
        <v>297</v>
      </c>
      <c r="BW81" s="26"/>
    </row>
    <row r="82" spans="1:75" ht="33.75" x14ac:dyDescent="0.25">
      <c r="A82" s="24" t="s">
        <v>75</v>
      </c>
      <c r="B82" s="37" t="s">
        <v>76</v>
      </c>
      <c r="C82" s="39">
        <v>25525</v>
      </c>
      <c r="D82" s="40" t="s">
        <v>370</v>
      </c>
      <c r="E82" s="26">
        <v>306</v>
      </c>
      <c r="F82" s="26">
        <v>1</v>
      </c>
      <c r="G82" s="42" t="s">
        <v>113</v>
      </c>
      <c r="H82" s="43"/>
      <c r="I82" s="44" t="s">
        <v>175</v>
      </c>
      <c r="J82" s="45" t="s">
        <v>371</v>
      </c>
      <c r="K82" s="26" t="s">
        <v>1335</v>
      </c>
      <c r="L82" s="26" t="s">
        <v>81</v>
      </c>
      <c r="M82" s="26" t="s">
        <v>328</v>
      </c>
      <c r="N82" s="26" t="s">
        <v>329</v>
      </c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46" t="e">
        <f t="shared" si="2"/>
        <v>#REF!</v>
      </c>
      <c r="AV82" s="35">
        <f t="shared" si="3"/>
        <v>0</v>
      </c>
      <c r="AW82" s="35" t="e">
        <f>(O82*#REF!)+(P82*#REF!)+(Q82*#REF!)+(R82*#REF!)+(S82*#REF!)+(T82*#REF!)+(U82*#REF!)+(V82*#REF!)+(W82*#REF!)+(X82*#REF!)+(Y82*#REF!)+(Z82*#REF!)+(AA82*#REF!)+(AB82*#REF!)+(AC82*#REF!)+(AD82*#REF!)+(AE82*#REF!)+(AF82*#REF!)+(AG82*#REF!)+(AH82*#REF!)+(AI82*#REF!)+(AJ82*#REF!)+(AK82*#REF!)+(AL82*#REF!)+(AM82*#REF!)+(AN82*#REF!)+(AO82*#REF!)+(AP82*#REF!)+(AQ82*#REF!)+(AR82*#REF!)+(AS82*#REF!)+(AT82*#REF!)</f>
        <v>#REF!</v>
      </c>
      <c r="AX82" s="49"/>
      <c r="AY82" s="45"/>
      <c r="AZ82" s="45"/>
      <c r="BA82" s="45"/>
      <c r="BB82" s="45"/>
      <c r="BC82" s="45"/>
      <c r="BD82" s="45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42"/>
      <c r="BV82" s="51" t="s">
        <v>372</v>
      </c>
      <c r="BW82" s="26"/>
    </row>
    <row r="83" spans="1:75" ht="27" x14ac:dyDescent="0.25">
      <c r="A83" s="24" t="s">
        <v>75</v>
      </c>
      <c r="B83" s="37" t="s">
        <v>76</v>
      </c>
      <c r="C83" s="39">
        <v>25526</v>
      </c>
      <c r="D83" s="40" t="s">
        <v>373</v>
      </c>
      <c r="E83" s="26">
        <v>307</v>
      </c>
      <c r="F83" s="26">
        <v>2</v>
      </c>
      <c r="G83" s="42" t="s">
        <v>113</v>
      </c>
      <c r="H83" s="43"/>
      <c r="I83" s="44" t="s">
        <v>175</v>
      </c>
      <c r="J83" s="45" t="s">
        <v>374</v>
      </c>
      <c r="K83" s="26" t="s">
        <v>1335</v>
      </c>
      <c r="L83" s="26" t="s">
        <v>81</v>
      </c>
      <c r="M83" s="26" t="s">
        <v>82</v>
      </c>
      <c r="N83" s="26" t="s">
        <v>83</v>
      </c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46" t="e">
        <f t="shared" si="2"/>
        <v>#REF!</v>
      </c>
      <c r="AV83" s="35">
        <f t="shared" si="3"/>
        <v>0</v>
      </c>
      <c r="AW83" s="35" t="e">
        <f>(O83*#REF!)+(P83*#REF!)+(Q83*#REF!)+(R83*#REF!)+(S83*#REF!)+(T83*#REF!)+(U83*#REF!)+(V83*#REF!)+(W83*#REF!)+(X83*#REF!)+(Y83*#REF!)+(Z83*#REF!)+(AA83*#REF!)+(AB83*#REF!)+(AC83*#REF!)+(AD83*#REF!)+(AE83*#REF!)+(AF83*#REF!)+(AG83*#REF!)+(AH83*#REF!)+(AI83*#REF!)+(AJ83*#REF!)+(AK83*#REF!)+(AL83*#REF!)+(AM83*#REF!)+(AN83*#REF!)+(AO83*#REF!)+(AP83*#REF!)+(AQ83*#REF!)+(AR83*#REF!)+(AS83*#REF!)+(AT83*#REF!)</f>
        <v>#REF!</v>
      </c>
      <c r="AX83" s="49"/>
      <c r="AY83" s="45"/>
      <c r="AZ83" s="45"/>
      <c r="BA83" s="45"/>
      <c r="BB83" s="45"/>
      <c r="BC83" s="45"/>
      <c r="BD83" s="45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42"/>
      <c r="BV83" s="26"/>
      <c r="BW83" s="26"/>
    </row>
    <row r="84" spans="1:75" ht="101.25" x14ac:dyDescent="0.25">
      <c r="A84" s="24" t="s">
        <v>75</v>
      </c>
      <c r="B84" s="37" t="s">
        <v>76</v>
      </c>
      <c r="C84" s="39">
        <v>25527</v>
      </c>
      <c r="D84" s="40" t="s">
        <v>375</v>
      </c>
      <c r="E84" s="26">
        <v>333</v>
      </c>
      <c r="F84" s="26">
        <v>3</v>
      </c>
      <c r="G84" s="42" t="s">
        <v>113</v>
      </c>
      <c r="H84" s="43"/>
      <c r="I84" s="44" t="s">
        <v>175</v>
      </c>
      <c r="J84" s="45" t="s">
        <v>376</v>
      </c>
      <c r="K84" s="26" t="s">
        <v>1335</v>
      </c>
      <c r="L84" s="26" t="s">
        <v>81</v>
      </c>
      <c r="M84" s="26" t="s">
        <v>328</v>
      </c>
      <c r="N84" s="26" t="s">
        <v>329</v>
      </c>
      <c r="O84" s="26"/>
      <c r="P84" s="26"/>
      <c r="Q84" s="26">
        <v>1</v>
      </c>
      <c r="R84" s="26"/>
      <c r="S84" s="26">
        <v>0</v>
      </c>
      <c r="T84" s="26"/>
      <c r="U84" s="26"/>
      <c r="V84" s="26"/>
      <c r="W84" s="26"/>
      <c r="X84" s="26">
        <v>1</v>
      </c>
      <c r="Y84" s="26"/>
      <c r="Z84" s="26"/>
      <c r="AA84" s="26">
        <v>1</v>
      </c>
      <c r="AB84" s="26">
        <v>-1</v>
      </c>
      <c r="AC84" s="26"/>
      <c r="AD84" s="26"/>
      <c r="AE84" s="26">
        <v>1</v>
      </c>
      <c r="AF84" s="26">
        <v>1</v>
      </c>
      <c r="AG84" s="26">
        <v>1</v>
      </c>
      <c r="AH84" s="26"/>
      <c r="AI84" s="26">
        <v>1</v>
      </c>
      <c r="AJ84" s="26"/>
      <c r="AK84" s="26"/>
      <c r="AL84" s="26"/>
      <c r="AM84" s="26"/>
      <c r="AN84" s="26"/>
      <c r="AO84" s="26"/>
      <c r="AP84" s="26"/>
      <c r="AQ84" s="26"/>
      <c r="AR84" s="26"/>
      <c r="AS84" s="26">
        <v>1</v>
      </c>
      <c r="AT84" s="26">
        <v>1</v>
      </c>
      <c r="AU84" s="46" t="e">
        <f t="shared" si="2"/>
        <v>#REF!</v>
      </c>
      <c r="AV84" s="35">
        <f t="shared" si="3"/>
        <v>11</v>
      </c>
      <c r="AW84" s="35" t="e">
        <f>(O84*#REF!)+(P84*#REF!)+(Q84*#REF!)+(R84*#REF!)+(S84*#REF!)+(T84*#REF!)+(U84*#REF!)+(V84*#REF!)+(W84*#REF!)+(X84*#REF!)+(Y84*#REF!)+(Z84*#REF!)+(AA84*#REF!)+(AB84*#REF!)+(AC84*#REF!)+(AD84*#REF!)+(AE84*#REF!)+(AF84*#REF!)+(AG84*#REF!)+(AH84*#REF!)+(AI84*#REF!)+(AJ84*#REF!)+(AK84*#REF!)+(AL84*#REF!)+(AM84*#REF!)+(AN84*#REF!)+(AO84*#REF!)+(AP84*#REF!)+(AQ84*#REF!)+(AR84*#REF!)+(AS84*#REF!)+(AT84*#REF!)</f>
        <v>#REF!</v>
      </c>
      <c r="AX84" s="35" t="e">
        <f>#REF!+#REF!+#REF!+#REF!+#REF!+#REF!+#REF!+#REF!+#REF!+#REF!+#REF!</f>
        <v>#REF!</v>
      </c>
      <c r="AY84" s="48"/>
      <c r="AZ84" s="48"/>
      <c r="BA84" s="48"/>
      <c r="BB84" s="48"/>
      <c r="BC84" s="48"/>
      <c r="BD84" s="48"/>
      <c r="BE84" s="26"/>
      <c r="BF84" s="26"/>
      <c r="BG84" s="26"/>
      <c r="BH84" s="26" t="s">
        <v>282</v>
      </c>
      <c r="BI84" s="26" t="s">
        <v>330</v>
      </c>
      <c r="BJ84" s="26" t="s">
        <v>97</v>
      </c>
      <c r="BK84" s="26"/>
      <c r="BL84" s="26" t="s">
        <v>318</v>
      </c>
      <c r="BM84" s="26"/>
      <c r="BN84" s="26" t="s">
        <v>128</v>
      </c>
      <c r="BO84" s="26"/>
      <c r="BP84" s="26"/>
      <c r="BQ84" s="26"/>
      <c r="BR84" s="26" t="s">
        <v>377</v>
      </c>
      <c r="BS84" s="26"/>
      <c r="BT84" s="26"/>
      <c r="BU84" s="42" t="s">
        <v>378</v>
      </c>
      <c r="BV84" s="26"/>
      <c r="BW84" s="26"/>
    </row>
    <row r="85" spans="1:75" ht="33.75" x14ac:dyDescent="0.25">
      <c r="A85" s="24" t="s">
        <v>75</v>
      </c>
      <c r="B85" s="37" t="s">
        <v>76</v>
      </c>
      <c r="C85" s="39">
        <v>25528</v>
      </c>
      <c r="D85" s="40" t="s">
        <v>379</v>
      </c>
      <c r="E85" s="26">
        <v>317</v>
      </c>
      <c r="F85" s="26">
        <v>1</v>
      </c>
      <c r="G85" s="42" t="s">
        <v>113</v>
      </c>
      <c r="H85" s="43"/>
      <c r="I85" s="44" t="s">
        <v>175</v>
      </c>
      <c r="J85" s="45"/>
      <c r="K85" s="26" t="s">
        <v>1335</v>
      </c>
      <c r="L85" s="26" t="s">
        <v>81</v>
      </c>
      <c r="M85" s="26" t="s">
        <v>89</v>
      </c>
      <c r="N85" s="26" t="s">
        <v>333</v>
      </c>
      <c r="O85" s="26">
        <v>1</v>
      </c>
      <c r="P85" s="26">
        <v>1</v>
      </c>
      <c r="Q85" s="26"/>
      <c r="R85" s="26"/>
      <c r="S85" s="26">
        <v>1</v>
      </c>
      <c r="T85" s="26"/>
      <c r="U85" s="26"/>
      <c r="V85" s="26"/>
      <c r="W85" s="26"/>
      <c r="X85" s="26">
        <v>1</v>
      </c>
      <c r="Y85" s="26"/>
      <c r="Z85" s="26"/>
      <c r="AA85" s="26">
        <v>1</v>
      </c>
      <c r="AB85" s="26">
        <v>2</v>
      </c>
      <c r="AC85" s="26">
        <v>1</v>
      </c>
      <c r="AD85" s="26">
        <v>0</v>
      </c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>
        <v>1</v>
      </c>
      <c r="AT85" s="26">
        <v>1</v>
      </c>
      <c r="AU85" s="46" t="e">
        <f t="shared" si="2"/>
        <v>#REF!</v>
      </c>
      <c r="AV85" s="35">
        <f t="shared" si="3"/>
        <v>10</v>
      </c>
      <c r="AW85" s="35" t="e">
        <f>(O85*#REF!)+(P85*#REF!)+(Q85*#REF!)+(R85*#REF!)+(S85*#REF!)+(T85*#REF!)+(U85*#REF!)+(V85*#REF!)+(W85*#REF!)+(X85*#REF!)+(Y85*#REF!)+(Z85*#REF!)+(AA85*#REF!)+(AB85*#REF!)+(AC85*#REF!)+(AD85*#REF!)+(AE85*#REF!)+(AF85*#REF!)+(AG85*#REF!)+(AH85*#REF!)+(AI85*#REF!)+(AJ85*#REF!)+(AK85*#REF!)+(AL85*#REF!)+(AM85*#REF!)+(AN85*#REF!)+(AO85*#REF!)+(AP85*#REF!)+(AQ85*#REF!)+(AR85*#REF!)+(AS85*#REF!)+(AT85*#REF!)</f>
        <v>#REF!</v>
      </c>
      <c r="AX85" s="35" t="e">
        <f>#REF!+#REF!+#REF!+#REF!+#REF!+#REF!+#REF!+#REF!+#REF!+#REF!</f>
        <v>#REF!</v>
      </c>
      <c r="AY85" s="48"/>
      <c r="AZ85" s="48"/>
      <c r="BA85" s="48"/>
      <c r="BB85" s="48"/>
      <c r="BC85" s="48"/>
      <c r="BD85" s="48"/>
      <c r="BE85" s="26"/>
      <c r="BF85" s="26"/>
      <c r="BG85" s="26"/>
      <c r="BH85" s="26" t="s">
        <v>95</v>
      </c>
      <c r="BI85" s="26" t="s">
        <v>96</v>
      </c>
      <c r="BJ85" s="26" t="s">
        <v>380</v>
      </c>
      <c r="BK85" s="26"/>
      <c r="BL85" s="26" t="s">
        <v>318</v>
      </c>
      <c r="BM85" s="26"/>
      <c r="BN85" s="26" t="s">
        <v>128</v>
      </c>
      <c r="BO85" s="26"/>
      <c r="BP85" s="26"/>
      <c r="BQ85" s="26"/>
      <c r="BR85" s="26"/>
      <c r="BS85" s="26"/>
      <c r="BT85" s="26"/>
      <c r="BU85" s="42" t="s">
        <v>381</v>
      </c>
      <c r="BV85" s="26" t="s">
        <v>382</v>
      </c>
      <c r="BW85" s="26"/>
    </row>
    <row r="86" spans="1:75" ht="45" x14ac:dyDescent="0.25">
      <c r="A86" s="24" t="s">
        <v>75</v>
      </c>
      <c r="B86" s="37" t="s">
        <v>76</v>
      </c>
      <c r="C86" s="39">
        <v>25529</v>
      </c>
      <c r="D86" s="40" t="s">
        <v>383</v>
      </c>
      <c r="E86" s="26">
        <v>317</v>
      </c>
      <c r="F86" s="26">
        <v>2</v>
      </c>
      <c r="G86" s="42" t="s">
        <v>224</v>
      </c>
      <c r="H86" s="43"/>
      <c r="I86" s="44" t="s">
        <v>175</v>
      </c>
      <c r="J86" s="45"/>
      <c r="K86" s="26" t="s">
        <v>1335</v>
      </c>
      <c r="L86" s="26" t="s">
        <v>81</v>
      </c>
      <c r="M86" s="26" t="s">
        <v>82</v>
      </c>
      <c r="N86" s="26" t="s">
        <v>83</v>
      </c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>
        <v>1</v>
      </c>
      <c r="AB86" s="26">
        <v>0</v>
      </c>
      <c r="AC86" s="26">
        <v>0</v>
      </c>
      <c r="AD86" s="26">
        <v>1</v>
      </c>
      <c r="AE86" s="26">
        <v>1</v>
      </c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46" t="e">
        <f t="shared" si="2"/>
        <v>#REF!</v>
      </c>
      <c r="AV86" s="35">
        <f t="shared" si="3"/>
        <v>5</v>
      </c>
      <c r="AW86" s="35" t="e">
        <f>(O86*#REF!)+(P86*#REF!)+(Q86*#REF!)+(R86*#REF!)+(S86*#REF!)+(T86*#REF!)+(U86*#REF!)+(V86*#REF!)+(W86*#REF!)+(X86*#REF!)+(Y86*#REF!)+(Z86*#REF!)+(AA86*#REF!)+(AB86*#REF!)+(AC86*#REF!)+(AD86*#REF!)+(AE86*#REF!)+(AF86*#REF!)+(AG86*#REF!)+(AH86*#REF!)+(AI86*#REF!)+(AJ86*#REF!)+(AK86*#REF!)+(AL86*#REF!)+(AM86*#REF!)+(AN86*#REF!)+(AO86*#REF!)+(AP86*#REF!)+(AQ86*#REF!)+(AR86*#REF!)+(AS86*#REF!)+(AT86*#REF!)</f>
        <v>#REF!</v>
      </c>
      <c r="AX86" s="35" t="e">
        <f>#REF!+#REF!+#REF!+#REF!+#REF!</f>
        <v>#REF!</v>
      </c>
      <c r="AY86" s="48"/>
      <c r="AZ86" s="48"/>
      <c r="BA86" s="48"/>
      <c r="BB86" s="48"/>
      <c r="BC86" s="48"/>
      <c r="BD86" s="48"/>
      <c r="BE86" s="26"/>
      <c r="BF86" s="26"/>
      <c r="BG86" s="26"/>
      <c r="BH86" s="26"/>
      <c r="BI86" s="26"/>
      <c r="BJ86" s="26" t="s">
        <v>384</v>
      </c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42" t="s">
        <v>385</v>
      </c>
      <c r="BV86" s="26"/>
      <c r="BW86" s="26"/>
    </row>
    <row r="87" spans="1:75" ht="33.75" x14ac:dyDescent="0.25">
      <c r="A87" s="24" t="s">
        <v>75</v>
      </c>
      <c r="B87" s="37" t="s">
        <v>76</v>
      </c>
      <c r="C87" s="39">
        <v>25530</v>
      </c>
      <c r="D87" s="40">
        <v>115</v>
      </c>
      <c r="E87" s="26">
        <v>557</v>
      </c>
      <c r="F87" s="26"/>
      <c r="G87" s="42" t="s">
        <v>78</v>
      </c>
      <c r="H87" s="43"/>
      <c r="I87" s="44" t="s">
        <v>137</v>
      </c>
      <c r="J87" s="45"/>
      <c r="K87" s="41" t="s">
        <v>1334</v>
      </c>
      <c r="L87" s="26" t="s">
        <v>81</v>
      </c>
      <c r="M87" s="26" t="s">
        <v>126</v>
      </c>
      <c r="N87" s="26" t="s">
        <v>269</v>
      </c>
      <c r="O87" s="26">
        <v>0</v>
      </c>
      <c r="P87" s="26">
        <v>-1</v>
      </c>
      <c r="Q87" s="26">
        <v>-1</v>
      </c>
      <c r="R87" s="26">
        <v>-1</v>
      </c>
      <c r="S87" s="26">
        <v>0</v>
      </c>
      <c r="T87" s="26">
        <v>-1</v>
      </c>
      <c r="U87" s="26">
        <v>0</v>
      </c>
      <c r="V87" s="26">
        <v>-1</v>
      </c>
      <c r="W87" s="26">
        <v>-1</v>
      </c>
      <c r="X87" s="26">
        <v>1</v>
      </c>
      <c r="Y87" s="26">
        <v>-1</v>
      </c>
      <c r="Z87" s="26"/>
      <c r="AA87" s="26">
        <v>-2</v>
      </c>
      <c r="AB87" s="26">
        <v>-1</v>
      </c>
      <c r="AC87" s="26"/>
      <c r="AD87" s="26">
        <v>0</v>
      </c>
      <c r="AE87" s="26">
        <v>-1</v>
      </c>
      <c r="AF87" s="26">
        <v>-1</v>
      </c>
      <c r="AG87" s="26">
        <v>0</v>
      </c>
      <c r="AH87" s="26"/>
      <c r="AI87" s="26">
        <v>-1</v>
      </c>
      <c r="AJ87" s="26"/>
      <c r="AK87" s="26"/>
      <c r="AL87" s="26"/>
      <c r="AM87" s="26"/>
      <c r="AN87" s="26"/>
      <c r="AO87" s="26"/>
      <c r="AP87" s="26">
        <v>-1</v>
      </c>
      <c r="AQ87" s="26">
        <v>-1</v>
      </c>
      <c r="AR87" s="26"/>
      <c r="AS87" s="26">
        <v>-1</v>
      </c>
      <c r="AT87" s="26">
        <v>-1</v>
      </c>
      <c r="AU87" s="46" t="e">
        <f t="shared" si="2"/>
        <v>#REF!</v>
      </c>
      <c r="AV87" s="35">
        <f t="shared" si="3"/>
        <v>22</v>
      </c>
      <c r="AW87" s="35" t="e">
        <f>(O87*#REF!)+(P87*#REF!)+(Q87*#REF!)+(R87*#REF!)+(S87*#REF!)+(T87*#REF!)+(U87*#REF!)+(V87*#REF!)+(W87*#REF!)+(X87*#REF!)+(Y87*#REF!)+(Z87*#REF!)+(AA87*#REF!)+(AB87*#REF!)+(AC87*#REF!)+(AD87*#REF!)+(AE87*#REF!)+(AF87*#REF!)+(AG87*#REF!)+(AH87*#REF!)+(AI87*#REF!)+(AJ87*#REF!)+(AK87*#REF!)+(AL87*#REF!)+(AM87*#REF!)+(AN87*#REF!)+(AO87*#REF!)+(AP87*#REF!)+(AQ87*#REF!)+(AR87*#REF!)+(AS87*#REF!)+(AT87*#REF!)</f>
        <v>#REF!</v>
      </c>
      <c r="AX87" s="35" t="e">
        <f>#REF!+#REF!+#REF!+#REF!+#REF!+#REF!+#REF!+#REF!+#REF!+#REF!+#REF!+#REF!+#REF!+#REF!+#REF!+#REF!+#REF!+#REF!+#REF!+#REF!+#REF!+#REF!</f>
        <v>#REF!</v>
      </c>
      <c r="AY87" s="48" t="s">
        <v>386</v>
      </c>
      <c r="AZ87" s="48" t="s">
        <v>387</v>
      </c>
      <c r="BA87" s="48" t="s">
        <v>93</v>
      </c>
      <c r="BB87" s="48"/>
      <c r="BC87" s="48"/>
      <c r="BD87" s="48" t="s">
        <v>94</v>
      </c>
      <c r="BE87" s="26"/>
      <c r="BF87" s="26"/>
      <c r="BG87" s="26"/>
      <c r="BH87" s="26" t="s">
        <v>118</v>
      </c>
      <c r="BI87" s="26" t="s">
        <v>204</v>
      </c>
      <c r="BJ87" s="26" t="s">
        <v>150</v>
      </c>
      <c r="BK87" s="26"/>
      <c r="BL87" s="26" t="s">
        <v>388</v>
      </c>
      <c r="BM87" s="26"/>
      <c r="BN87" s="26"/>
      <c r="BO87" s="26"/>
      <c r="BP87" s="26">
        <v>2</v>
      </c>
      <c r="BQ87" s="26"/>
      <c r="BR87" s="26">
        <v>1</v>
      </c>
      <c r="BS87" s="26"/>
      <c r="BT87" s="26" t="s">
        <v>168</v>
      </c>
      <c r="BU87" s="42" t="s">
        <v>389</v>
      </c>
      <c r="BV87" s="26"/>
      <c r="BW87" s="26"/>
    </row>
    <row r="88" spans="1:75" ht="90" x14ac:dyDescent="0.25">
      <c r="A88" s="24" t="s">
        <v>75</v>
      </c>
      <c r="B88" s="37" t="s">
        <v>76</v>
      </c>
      <c r="C88" s="39">
        <v>25531</v>
      </c>
      <c r="D88" s="40" t="s">
        <v>390</v>
      </c>
      <c r="E88" s="26">
        <v>369</v>
      </c>
      <c r="F88" s="26">
        <v>1</v>
      </c>
      <c r="G88" s="42" t="s">
        <v>113</v>
      </c>
      <c r="H88" s="43"/>
      <c r="I88" s="44" t="s">
        <v>175</v>
      </c>
      <c r="J88" s="45" t="s">
        <v>357</v>
      </c>
      <c r="K88" s="41" t="s">
        <v>1334</v>
      </c>
      <c r="L88" s="26" t="s">
        <v>81</v>
      </c>
      <c r="M88" s="26" t="s">
        <v>82</v>
      </c>
      <c r="N88" s="26" t="s">
        <v>150</v>
      </c>
      <c r="O88" s="26"/>
      <c r="P88" s="26"/>
      <c r="Q88" s="26">
        <v>-1</v>
      </c>
      <c r="R88" s="26"/>
      <c r="S88" s="26"/>
      <c r="T88" s="26"/>
      <c r="U88" s="26">
        <v>1</v>
      </c>
      <c r="V88" s="26"/>
      <c r="W88" s="26"/>
      <c r="X88" s="26"/>
      <c r="Y88" s="26"/>
      <c r="Z88" s="26"/>
      <c r="AA88" s="26">
        <v>1</v>
      </c>
      <c r="AB88" s="26">
        <v>2</v>
      </c>
      <c r="AC88" s="26">
        <v>1</v>
      </c>
      <c r="AD88" s="26">
        <v>1</v>
      </c>
      <c r="AE88" s="26">
        <v>1</v>
      </c>
      <c r="AF88" s="26">
        <v>1</v>
      </c>
      <c r="AG88" s="26">
        <v>1</v>
      </c>
      <c r="AH88" s="26"/>
      <c r="AI88" s="26">
        <v>1</v>
      </c>
      <c r="AJ88" s="26"/>
      <c r="AK88" s="26"/>
      <c r="AL88" s="26"/>
      <c r="AM88" s="26">
        <v>1</v>
      </c>
      <c r="AN88" s="26">
        <v>1</v>
      </c>
      <c r="AO88" s="26"/>
      <c r="AP88" s="26">
        <v>1</v>
      </c>
      <c r="AQ88" s="26">
        <v>0</v>
      </c>
      <c r="AR88" s="26"/>
      <c r="AS88" s="26">
        <v>1</v>
      </c>
      <c r="AT88" s="26">
        <v>1</v>
      </c>
      <c r="AU88" s="46" t="e">
        <f t="shared" si="2"/>
        <v>#REF!</v>
      </c>
      <c r="AV88" s="35">
        <f t="shared" si="3"/>
        <v>16</v>
      </c>
      <c r="AW88" s="35" t="e">
        <f>(O88*#REF!)+(P88*#REF!)+(Q88*#REF!)+(R88*#REF!)+(S88*#REF!)+(T88*#REF!)+(U88*#REF!)+(V88*#REF!)+(W88*#REF!)+(X88*#REF!)+(Y88*#REF!)+(Z88*#REF!)+(AA88*#REF!)+(AB88*#REF!)+(AC88*#REF!)+(AD88*#REF!)+(AE88*#REF!)+(AF88*#REF!)+(AG88*#REF!)+(AH88*#REF!)+(AI88*#REF!)+(AJ88*#REF!)+(AK88*#REF!)+(AL88*#REF!)+(AM88*#REF!)+(AN88*#REF!)+(AO88*#REF!)+(AP88*#REF!)+(AQ88*#REF!)+(AR88*#REF!)+(AS88*#REF!)+(AT88*#REF!)</f>
        <v>#REF!</v>
      </c>
      <c r="AX88" s="35" t="e">
        <f>#REF!+#REF!+#REF!+#REF!+#REF!+#REF!+#REF!+#REF!+#REF!+#REF!+#REF!+#REF!+#REF!+#REF!+#REF!+#REF!</f>
        <v>#REF!</v>
      </c>
      <c r="AY88" s="48" t="s">
        <v>192</v>
      </c>
      <c r="AZ88" s="48" t="s">
        <v>197</v>
      </c>
      <c r="BA88" s="48" t="s">
        <v>116</v>
      </c>
      <c r="BB88" s="48"/>
      <c r="BC88" s="48"/>
      <c r="BD88" s="48" t="s">
        <v>117</v>
      </c>
      <c r="BE88" s="26"/>
      <c r="BF88" s="26"/>
      <c r="BG88" s="26"/>
      <c r="BH88" s="26" t="s">
        <v>84</v>
      </c>
      <c r="BI88" s="26" t="s">
        <v>85</v>
      </c>
      <c r="BJ88" s="26" t="s">
        <v>150</v>
      </c>
      <c r="BK88" s="26"/>
      <c r="BL88" s="26" t="s">
        <v>86</v>
      </c>
      <c r="BM88" s="26"/>
      <c r="BN88" s="26" t="s">
        <v>128</v>
      </c>
      <c r="BO88" s="26"/>
      <c r="BP88" s="26">
        <v>1</v>
      </c>
      <c r="BQ88" s="26"/>
      <c r="BR88" s="26"/>
      <c r="BS88" s="26"/>
      <c r="BT88" s="26"/>
      <c r="BU88" s="42" t="s">
        <v>391</v>
      </c>
      <c r="BV88" s="26"/>
      <c r="BW88" s="26" t="s">
        <v>191</v>
      </c>
    </row>
    <row r="89" spans="1:75" ht="27" x14ac:dyDescent="0.25">
      <c r="A89" s="24" t="s">
        <v>75</v>
      </c>
      <c r="B89" s="37" t="s">
        <v>76</v>
      </c>
      <c r="C89" s="39">
        <v>25532</v>
      </c>
      <c r="D89" s="40" t="s">
        <v>392</v>
      </c>
      <c r="E89" s="26">
        <v>372</v>
      </c>
      <c r="F89" s="26">
        <v>2</v>
      </c>
      <c r="G89" s="42" t="s">
        <v>113</v>
      </c>
      <c r="H89" s="43"/>
      <c r="I89" s="44" t="s">
        <v>175</v>
      </c>
      <c r="J89" s="45"/>
      <c r="K89" s="41" t="s">
        <v>1334</v>
      </c>
      <c r="L89" s="26" t="s">
        <v>81</v>
      </c>
      <c r="M89" s="26" t="s">
        <v>126</v>
      </c>
      <c r="N89" s="26" t="s">
        <v>162</v>
      </c>
      <c r="O89" s="26">
        <v>1</v>
      </c>
      <c r="P89" s="26">
        <v>1</v>
      </c>
      <c r="Q89" s="26">
        <v>1</v>
      </c>
      <c r="R89" s="26">
        <v>1</v>
      </c>
      <c r="S89" s="26"/>
      <c r="T89" s="26">
        <v>1</v>
      </c>
      <c r="U89" s="26">
        <v>1</v>
      </c>
      <c r="V89" s="26">
        <v>1</v>
      </c>
      <c r="W89" s="26">
        <v>1</v>
      </c>
      <c r="X89" s="26">
        <v>1</v>
      </c>
      <c r="Y89" s="26">
        <v>1</v>
      </c>
      <c r="Z89" s="26"/>
      <c r="AA89" s="26"/>
      <c r="AB89" s="26"/>
      <c r="AC89" s="26"/>
      <c r="AD89" s="26"/>
      <c r="AE89" s="26"/>
      <c r="AF89" s="26"/>
      <c r="AG89" s="26">
        <v>1</v>
      </c>
      <c r="AH89" s="26">
        <v>1</v>
      </c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>
        <v>1</v>
      </c>
      <c r="AT89" s="26"/>
      <c r="AU89" s="46" t="e">
        <f t="shared" si="2"/>
        <v>#REF!</v>
      </c>
      <c r="AV89" s="35">
        <f t="shared" si="3"/>
        <v>13</v>
      </c>
      <c r="AW89" s="35" t="e">
        <f>(O89*#REF!)+(P89*#REF!)+(Q89*#REF!)+(R89*#REF!)+(S89*#REF!)+(T89*#REF!)+(U89*#REF!)+(V89*#REF!)+(W89*#REF!)+(X89*#REF!)+(Y89*#REF!)+(Z89*#REF!)+(AA89*#REF!)+(AB89*#REF!)+(AC89*#REF!)+(AD89*#REF!)+(AE89*#REF!)+(AF89*#REF!)+(AG89*#REF!)+(AH89*#REF!)+(AI89*#REF!)+(AJ89*#REF!)+(AK89*#REF!)+(AL89*#REF!)+(AM89*#REF!)+(AN89*#REF!)+(AO89*#REF!)+(AP89*#REF!)+(AQ89*#REF!)+(AR89*#REF!)+(AS89*#REF!)+(AT89*#REF!)</f>
        <v>#REF!</v>
      </c>
      <c r="AX89" s="35" t="e">
        <f>#REF!+#REF!+#REF!+#REF!+#REF!+#REF!+#REF!+#REF!+#REF!+#REF!+#REF!+#REF!+#REF!</f>
        <v>#REF!</v>
      </c>
      <c r="AY89" s="48"/>
      <c r="AZ89" s="48" t="s">
        <v>192</v>
      </c>
      <c r="BA89" s="48" t="s">
        <v>116</v>
      </c>
      <c r="BB89" s="48"/>
      <c r="BC89" s="48"/>
      <c r="BD89" s="48" t="s">
        <v>117</v>
      </c>
      <c r="BE89" s="26"/>
      <c r="BF89" s="26"/>
      <c r="BG89" s="26"/>
      <c r="BH89" s="26" t="s">
        <v>198</v>
      </c>
      <c r="BI89" s="26" t="s">
        <v>289</v>
      </c>
      <c r="BJ89" s="26" t="s">
        <v>97</v>
      </c>
      <c r="BK89" s="26"/>
      <c r="BL89" s="26" t="s">
        <v>318</v>
      </c>
      <c r="BM89" s="26"/>
      <c r="BN89" s="26" t="s">
        <v>393</v>
      </c>
      <c r="BO89" s="26"/>
      <c r="BP89" s="26">
        <v>2</v>
      </c>
      <c r="BQ89" s="26"/>
      <c r="BR89" s="26">
        <v>2</v>
      </c>
      <c r="BS89" s="26"/>
      <c r="BT89" s="26" t="s">
        <v>168</v>
      </c>
      <c r="BU89" s="42"/>
      <c r="BV89" s="26"/>
      <c r="BW89" s="26"/>
    </row>
    <row r="90" spans="1:75" ht="45" x14ac:dyDescent="0.25">
      <c r="A90" s="24" t="s">
        <v>75</v>
      </c>
      <c r="B90" s="37" t="s">
        <v>76</v>
      </c>
      <c r="C90" s="50" t="s">
        <v>131</v>
      </c>
      <c r="D90" s="40">
        <v>123</v>
      </c>
      <c r="E90" s="26">
        <v>491</v>
      </c>
      <c r="F90" s="26"/>
      <c r="G90" s="42" t="s">
        <v>100</v>
      </c>
      <c r="H90" s="43" t="s">
        <v>114</v>
      </c>
      <c r="I90" s="44" t="s">
        <v>144</v>
      </c>
      <c r="J90" s="45" t="s">
        <v>394</v>
      </c>
      <c r="K90" s="41" t="s">
        <v>1334</v>
      </c>
      <c r="L90" s="26" t="s">
        <v>81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46"/>
      <c r="AV90" s="35"/>
      <c r="AW90" s="35"/>
      <c r="AX90" s="35"/>
      <c r="AY90" s="48"/>
      <c r="AZ90" s="48"/>
      <c r="BA90" s="48"/>
      <c r="BB90" s="48"/>
      <c r="BC90" s="48"/>
      <c r="BD90" s="48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42"/>
      <c r="BV90" s="26" t="s">
        <v>395</v>
      </c>
      <c r="BW90" s="26"/>
    </row>
    <row r="91" spans="1:75" ht="27" x14ac:dyDescent="0.25">
      <c r="A91" s="24" t="s">
        <v>75</v>
      </c>
      <c r="B91" s="37" t="s">
        <v>76</v>
      </c>
      <c r="C91" s="39">
        <v>25533</v>
      </c>
      <c r="D91" s="40">
        <v>128</v>
      </c>
      <c r="E91" s="26">
        <v>441</v>
      </c>
      <c r="F91" s="26"/>
      <c r="G91" s="42" t="s">
        <v>113</v>
      </c>
      <c r="H91" s="43" t="s">
        <v>114</v>
      </c>
      <c r="I91" s="44" t="s">
        <v>114</v>
      </c>
      <c r="J91" s="45" t="s">
        <v>394</v>
      </c>
      <c r="K91" s="41" t="s">
        <v>1334</v>
      </c>
      <c r="L91" s="26" t="s">
        <v>81</v>
      </c>
      <c r="M91" s="26" t="s">
        <v>89</v>
      </c>
      <c r="N91" s="26" t="s">
        <v>90</v>
      </c>
      <c r="O91" s="26">
        <v>1</v>
      </c>
      <c r="P91" s="26">
        <v>1</v>
      </c>
      <c r="Q91" s="26">
        <v>1</v>
      </c>
      <c r="R91" s="26">
        <v>1</v>
      </c>
      <c r="S91" s="26">
        <v>1</v>
      </c>
      <c r="T91" s="26">
        <v>1</v>
      </c>
      <c r="U91" s="26">
        <v>1</v>
      </c>
      <c r="V91" s="26"/>
      <c r="W91" s="26">
        <v>1</v>
      </c>
      <c r="X91" s="26">
        <v>2</v>
      </c>
      <c r="Y91" s="26">
        <v>1</v>
      </c>
      <c r="Z91" s="26"/>
      <c r="AA91" s="26">
        <v>1</v>
      </c>
      <c r="AB91" s="26">
        <v>1</v>
      </c>
      <c r="AC91" s="26"/>
      <c r="AD91" s="26">
        <v>1</v>
      </c>
      <c r="AE91" s="26">
        <v>1</v>
      </c>
      <c r="AF91" s="26"/>
      <c r="AG91" s="26"/>
      <c r="AH91" s="26"/>
      <c r="AI91" s="26">
        <v>1</v>
      </c>
      <c r="AJ91" s="26"/>
      <c r="AK91" s="26"/>
      <c r="AL91" s="26"/>
      <c r="AM91" s="26"/>
      <c r="AN91" s="26"/>
      <c r="AO91" s="26"/>
      <c r="AP91" s="26">
        <v>1</v>
      </c>
      <c r="AQ91" s="26">
        <v>1</v>
      </c>
      <c r="AR91" s="26"/>
      <c r="AS91" s="26">
        <v>1</v>
      </c>
      <c r="AT91" s="26">
        <v>1</v>
      </c>
      <c r="AU91" s="46" t="e">
        <f t="shared" si="2"/>
        <v>#REF!</v>
      </c>
      <c r="AV91" s="35">
        <f t="shared" si="3"/>
        <v>19</v>
      </c>
      <c r="AW91" s="35" t="e">
        <f>(O91*#REF!)+(P91*#REF!)+(Q91*#REF!)+(R91*#REF!)+(S91*#REF!)+(T91*#REF!)+(U91*#REF!)+(V91*#REF!)+(W91*#REF!)+(X91*#REF!)+(Y91*#REF!)+(Z91*#REF!)+(AA91*#REF!)+(AB91*#REF!)+(AC91*#REF!)+(AD91*#REF!)+(AE91*#REF!)+(AF91*#REF!)+(AG91*#REF!)+(AH91*#REF!)+(AI91*#REF!)+(AJ91*#REF!)+(AK91*#REF!)+(AL91*#REF!)+(AM91*#REF!)+(AN91*#REF!)+(AO91*#REF!)+(AP91*#REF!)+(AQ91*#REF!)+(AR91*#REF!)+(AS91*#REF!)+(AT91*#REF!)</f>
        <v>#REF!</v>
      </c>
      <c r="AX91" s="35" t="e">
        <f>#REF!+#REF!+#REF!+#REF!+#REF!+#REF!+#REF!+#REF!+#REF!+#REF!+#REF!+#REF!+#REF!+#REF!+#REF!+#REF!+#REF!+#REF!+#REF!+#REF!</f>
        <v>#REF!</v>
      </c>
      <c r="AY91" s="48"/>
      <c r="AZ91" s="48"/>
      <c r="BA91" s="48" t="s">
        <v>116</v>
      </c>
      <c r="BB91" s="48"/>
      <c r="BC91" s="48"/>
      <c r="BD91" s="48" t="s">
        <v>117</v>
      </c>
      <c r="BE91" s="26" t="s">
        <v>198</v>
      </c>
      <c r="BF91" s="26"/>
      <c r="BG91" s="26"/>
      <c r="BH91" s="26" t="s">
        <v>198</v>
      </c>
      <c r="BI91" s="26" t="s">
        <v>199</v>
      </c>
      <c r="BJ91" s="26" t="s">
        <v>396</v>
      </c>
      <c r="BK91" s="26" t="s">
        <v>397</v>
      </c>
      <c r="BL91" s="26" t="s">
        <v>398</v>
      </c>
      <c r="BM91" s="26"/>
      <c r="BN91" s="26" t="s">
        <v>128</v>
      </c>
      <c r="BO91" s="26"/>
      <c r="BP91" s="26">
        <v>3</v>
      </c>
      <c r="BQ91" s="26">
        <v>3</v>
      </c>
      <c r="BR91" s="26">
        <v>3</v>
      </c>
      <c r="BS91" s="26">
        <v>2</v>
      </c>
      <c r="BT91" s="26" t="s">
        <v>399</v>
      </c>
      <c r="BU91" s="42"/>
      <c r="BV91" s="26" t="s">
        <v>400</v>
      </c>
      <c r="BW91" s="26"/>
    </row>
    <row r="92" spans="1:75" ht="27" x14ac:dyDescent="0.25">
      <c r="A92" s="24" t="s">
        <v>75</v>
      </c>
      <c r="B92" s="37" t="s">
        <v>76</v>
      </c>
      <c r="C92" s="39">
        <v>25534</v>
      </c>
      <c r="D92" s="40">
        <v>130</v>
      </c>
      <c r="E92" s="26">
        <v>350</v>
      </c>
      <c r="F92" s="26"/>
      <c r="G92" s="42" t="s">
        <v>276</v>
      </c>
      <c r="H92" s="43"/>
      <c r="I92" s="44" t="s">
        <v>257</v>
      </c>
      <c r="J92" s="45" t="s">
        <v>80</v>
      </c>
      <c r="K92" s="41" t="s">
        <v>1334</v>
      </c>
      <c r="L92" s="26" t="s">
        <v>81</v>
      </c>
      <c r="M92" s="26" t="s">
        <v>82</v>
      </c>
      <c r="N92" s="26" t="s">
        <v>104</v>
      </c>
      <c r="O92" s="26">
        <v>-1</v>
      </c>
      <c r="P92" s="26">
        <v>-1</v>
      </c>
      <c r="Q92" s="26">
        <v>-1</v>
      </c>
      <c r="R92" s="26">
        <v>0</v>
      </c>
      <c r="S92" s="26">
        <v>0</v>
      </c>
      <c r="T92" s="26">
        <v>0</v>
      </c>
      <c r="U92" s="26">
        <v>1</v>
      </c>
      <c r="V92" s="26">
        <v>1</v>
      </c>
      <c r="W92" s="26">
        <v>1</v>
      </c>
      <c r="X92" s="26">
        <v>1</v>
      </c>
      <c r="Y92" s="26">
        <v>-1</v>
      </c>
      <c r="Z92" s="26"/>
      <c r="AA92" s="26">
        <v>1</v>
      </c>
      <c r="AB92" s="26">
        <v>1</v>
      </c>
      <c r="AC92" s="26">
        <v>1</v>
      </c>
      <c r="AD92" s="26">
        <v>1</v>
      </c>
      <c r="AE92" s="26">
        <v>1</v>
      </c>
      <c r="AF92" s="26">
        <v>-1</v>
      </c>
      <c r="AG92" s="26">
        <v>0</v>
      </c>
      <c r="AH92" s="26"/>
      <c r="AI92" s="26">
        <v>-1</v>
      </c>
      <c r="AJ92" s="26"/>
      <c r="AK92" s="26"/>
      <c r="AL92" s="26">
        <v>0</v>
      </c>
      <c r="AM92" s="26"/>
      <c r="AN92" s="26">
        <v>1</v>
      </c>
      <c r="AO92" s="26"/>
      <c r="AP92" s="26">
        <v>1</v>
      </c>
      <c r="AQ92" s="26">
        <v>-1</v>
      </c>
      <c r="AR92" s="26"/>
      <c r="AS92" s="26">
        <v>-1</v>
      </c>
      <c r="AT92" s="26">
        <v>-1</v>
      </c>
      <c r="AU92" s="46" t="e">
        <f t="shared" si="2"/>
        <v>#REF!</v>
      </c>
      <c r="AV92" s="35">
        <f t="shared" si="3"/>
        <v>25</v>
      </c>
      <c r="AW92" s="35" t="e">
        <f>(O92*#REF!)+(P92*#REF!)+(Q92*#REF!)+(R92*#REF!)+(S92*#REF!)+(T92*#REF!)+(U92*#REF!)+(V92*#REF!)+(W92*#REF!)+(X92*#REF!)+(Y92*#REF!)+(Z92*#REF!)+(AA92*#REF!)+(AB92*#REF!)+(AC92*#REF!)+(AD92*#REF!)+(AE92*#REF!)+(AF92*#REF!)+(AG92*#REF!)+(AH92*#REF!)+(AI92*#REF!)+(AJ92*#REF!)+(AK92*#REF!)+(AL92*#REF!)+(AM92*#REF!)+(AN92*#REF!)+(AO92*#REF!)+(AP92*#REF!)+(AQ92*#REF!)+(AR92*#REF!)+(AS92*#REF!)+(AT92*#REF!)</f>
        <v>#REF!</v>
      </c>
      <c r="AX92" s="35" t="e">
        <f>#REF!+#REF!+#REF!+#REF!+#REF!+#REF!+#REF!+#REF!+#REF!+#REF!+#REF!+#REF!+#REF!+#REF!+#REF!+#REF!+#REF!+#REF!+#REF!+#REF!+#REF!+#REF!+#REF!+#REF!+#REF!</f>
        <v>#REF!</v>
      </c>
      <c r="AY92" s="48" t="s">
        <v>401</v>
      </c>
      <c r="AZ92" s="48" t="s">
        <v>115</v>
      </c>
      <c r="BA92" s="48" t="s">
        <v>93</v>
      </c>
      <c r="BB92" s="48"/>
      <c r="BC92" s="48"/>
      <c r="BD92" s="48" t="s">
        <v>334</v>
      </c>
      <c r="BE92" s="26"/>
      <c r="BF92" s="26"/>
      <c r="BG92" s="26"/>
      <c r="BH92" s="26" t="s">
        <v>84</v>
      </c>
      <c r="BI92" s="26" t="s">
        <v>85</v>
      </c>
      <c r="BJ92" s="26" t="s">
        <v>402</v>
      </c>
      <c r="BK92" s="26"/>
      <c r="BL92" s="26" t="s">
        <v>403</v>
      </c>
      <c r="BM92" s="26"/>
      <c r="BN92" s="26" t="s">
        <v>128</v>
      </c>
      <c r="BO92" s="26"/>
      <c r="BP92" s="26">
        <v>1</v>
      </c>
      <c r="BQ92" s="26">
        <v>0</v>
      </c>
      <c r="BR92" s="26">
        <v>1</v>
      </c>
      <c r="BS92" s="26">
        <v>0</v>
      </c>
      <c r="BT92" s="26" t="s">
        <v>348</v>
      </c>
      <c r="BU92" s="42" t="s">
        <v>124</v>
      </c>
      <c r="BV92" s="26"/>
      <c r="BW92" s="26"/>
    </row>
    <row r="93" spans="1:75" ht="33.75" x14ac:dyDescent="0.25">
      <c r="A93" s="24" t="s">
        <v>75</v>
      </c>
      <c r="B93" s="37" t="s">
        <v>76</v>
      </c>
      <c r="C93" s="39">
        <v>25535</v>
      </c>
      <c r="D93" s="40" t="s">
        <v>404</v>
      </c>
      <c r="E93" s="26">
        <v>351</v>
      </c>
      <c r="F93" s="26">
        <v>1</v>
      </c>
      <c r="G93" s="42" t="s">
        <v>78</v>
      </c>
      <c r="H93" s="43" t="s">
        <v>79</v>
      </c>
      <c r="I93" s="44" t="s">
        <v>79</v>
      </c>
      <c r="J93" s="45" t="s">
        <v>80</v>
      </c>
      <c r="K93" s="41" t="s">
        <v>1334</v>
      </c>
      <c r="L93" s="26" t="s">
        <v>81</v>
      </c>
      <c r="M93" s="26" t="s">
        <v>82</v>
      </c>
      <c r="N93" s="26" t="s">
        <v>104</v>
      </c>
      <c r="O93" s="26">
        <v>-1</v>
      </c>
      <c r="P93" s="26">
        <v>0</v>
      </c>
      <c r="Q93" s="26">
        <v>-1</v>
      </c>
      <c r="R93" s="26">
        <v>-1</v>
      </c>
      <c r="S93" s="26">
        <v>-1</v>
      </c>
      <c r="T93" s="26"/>
      <c r="U93" s="26"/>
      <c r="V93" s="26">
        <v>-1</v>
      </c>
      <c r="W93" s="26">
        <v>-1</v>
      </c>
      <c r="X93" s="26">
        <v>-1</v>
      </c>
      <c r="Y93" s="26">
        <v>0</v>
      </c>
      <c r="Z93" s="26"/>
      <c r="AA93" s="26">
        <v>-1</v>
      </c>
      <c r="AB93" s="26">
        <v>-1</v>
      </c>
      <c r="AC93" s="26">
        <v>-1</v>
      </c>
      <c r="AD93" s="26">
        <v>-1</v>
      </c>
      <c r="AE93" s="26">
        <v>-1</v>
      </c>
      <c r="AF93" s="26">
        <v>-1</v>
      </c>
      <c r="AG93" s="26">
        <v>-1</v>
      </c>
      <c r="AH93" s="26"/>
      <c r="AI93" s="26">
        <v>-1</v>
      </c>
      <c r="AJ93" s="26">
        <v>-1</v>
      </c>
      <c r="AK93" s="26"/>
      <c r="AL93" s="26">
        <v>-1</v>
      </c>
      <c r="AM93" s="26"/>
      <c r="AN93" s="26">
        <v>-1</v>
      </c>
      <c r="AO93" s="26"/>
      <c r="AP93" s="26">
        <v>-1</v>
      </c>
      <c r="AQ93" s="26">
        <v>-1</v>
      </c>
      <c r="AR93" s="26">
        <v>-1</v>
      </c>
      <c r="AS93" s="26">
        <v>-2</v>
      </c>
      <c r="AT93" s="26">
        <v>-2</v>
      </c>
      <c r="AU93" s="46" t="e">
        <f t="shared" si="2"/>
        <v>#REF!</v>
      </c>
      <c r="AV93" s="35">
        <f t="shared" si="3"/>
        <v>25</v>
      </c>
      <c r="AW93" s="35" t="e">
        <f>(O93*#REF!)+(P93*#REF!)+(Q93*#REF!)+(R93*#REF!)+(S93*#REF!)+(T93*#REF!)+(U93*#REF!)+(V93*#REF!)+(W93*#REF!)+(X93*#REF!)+(Y93*#REF!)+(Z93*#REF!)+(AA93*#REF!)+(AB93*#REF!)+(AC93*#REF!)+(AD93*#REF!)+(AE93*#REF!)+(AF93*#REF!)+(AG93*#REF!)+(AH93*#REF!)+(AI93*#REF!)+(AJ93*#REF!)+(AK93*#REF!)+(AL93*#REF!)+(AM93*#REF!)+(AN93*#REF!)+(AO93*#REF!)+(AP93*#REF!)+(AQ93*#REF!)+(AR93*#REF!)+(AS93*#REF!)+(AT93*#REF!)</f>
        <v>#REF!</v>
      </c>
      <c r="AX93" s="35" t="e">
        <f>#REF!+#REF!+#REF!+#REF!+#REF!+#REF!+#REF!+#REF!+#REF!+#REF!+#REF!+#REF!+#REF!+#REF!+#REF!+#REF!+#REF!+#REF!+#REF!+#REF!+#REF!+#REF!+#REF!+#REF!+#REF!</f>
        <v>#REF!</v>
      </c>
      <c r="AY93" s="48" t="s">
        <v>92</v>
      </c>
      <c r="AZ93" s="48" t="s">
        <v>92</v>
      </c>
      <c r="BA93" s="48" t="s">
        <v>93</v>
      </c>
      <c r="BB93" s="48" t="s">
        <v>92</v>
      </c>
      <c r="BC93" s="48" t="s">
        <v>140</v>
      </c>
      <c r="BD93" s="48" t="s">
        <v>94</v>
      </c>
      <c r="BE93" s="26"/>
      <c r="BF93" s="26"/>
      <c r="BG93" s="26"/>
      <c r="BH93" s="26" t="s">
        <v>84</v>
      </c>
      <c r="BI93" s="26" t="s">
        <v>85</v>
      </c>
      <c r="BJ93" s="26" t="s">
        <v>83</v>
      </c>
      <c r="BK93" s="26"/>
      <c r="BL93" s="26" t="s">
        <v>86</v>
      </c>
      <c r="BM93" s="26"/>
      <c r="BN93" s="26" t="s">
        <v>405</v>
      </c>
      <c r="BO93" s="26"/>
      <c r="BP93" s="26">
        <v>1</v>
      </c>
      <c r="BQ93" s="26">
        <v>1</v>
      </c>
      <c r="BR93" s="26">
        <v>1</v>
      </c>
      <c r="BS93" s="26">
        <v>1</v>
      </c>
      <c r="BT93" s="26" t="s">
        <v>275</v>
      </c>
      <c r="BU93" s="42"/>
      <c r="BV93" s="26" t="s">
        <v>406</v>
      </c>
      <c r="BW93" s="26"/>
    </row>
    <row r="94" spans="1:75" ht="27" x14ac:dyDescent="0.25">
      <c r="A94" s="24" t="s">
        <v>75</v>
      </c>
      <c r="B94" s="37" t="s">
        <v>76</v>
      </c>
      <c r="C94" s="39">
        <v>25536</v>
      </c>
      <c r="D94" s="40" t="s">
        <v>407</v>
      </c>
      <c r="E94" s="26">
        <v>351</v>
      </c>
      <c r="F94" s="26">
        <v>2</v>
      </c>
      <c r="G94" s="42" t="s">
        <v>186</v>
      </c>
      <c r="H94" s="43"/>
      <c r="I94" s="44" t="s">
        <v>137</v>
      </c>
      <c r="J94" s="45" t="s">
        <v>80</v>
      </c>
      <c r="K94" s="41" t="s">
        <v>1334</v>
      </c>
      <c r="L94" s="26" t="s">
        <v>81</v>
      </c>
      <c r="M94" s="26" t="s">
        <v>303</v>
      </c>
      <c r="N94" s="26" t="s">
        <v>408</v>
      </c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>
        <v>-1</v>
      </c>
      <c r="AU94" s="46" t="e">
        <f t="shared" si="2"/>
        <v>#REF!</v>
      </c>
      <c r="AV94" s="35">
        <f>COUNT(O94:AT94)</f>
        <v>1</v>
      </c>
      <c r="AW94" s="35" t="e">
        <f>(O94*#REF!)+(P94*#REF!)+(Q94*#REF!)+(R94*#REF!)+(S94*#REF!)+(T94*#REF!)+(U94*#REF!)+(V94*#REF!)+(W94*#REF!)+(X94*#REF!)+(Y94*#REF!)+(Z94*#REF!)+(AA94*#REF!)+(AB94*#REF!)+(AC94*#REF!)+(AD94*#REF!)+(AE94*#REF!)+(AF94*#REF!)+(AG94*#REF!)+(AH94*#REF!)+(AI94*#REF!)+(AJ94*#REF!)+(AK94*#REF!)+(AL94*#REF!)+(AM94*#REF!)+(AN94*#REF!)+(AO94*#REF!)+(AP94*#REF!)+(AQ94*#REF!)+(AR94*#REF!)+(AS94*#REF!)+(AT94*#REF!)</f>
        <v>#REF!</v>
      </c>
      <c r="AX94" s="35" t="e">
        <f>#REF!</f>
        <v>#REF!</v>
      </c>
      <c r="AY94" s="48"/>
      <c r="AZ94" s="48"/>
      <c r="BA94" s="48"/>
      <c r="BB94" s="48"/>
      <c r="BC94" s="48"/>
      <c r="BD94" s="48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42" t="s">
        <v>409</v>
      </c>
      <c r="BV94" s="26"/>
      <c r="BW94" s="26"/>
    </row>
    <row r="95" spans="1:75" ht="112.5" x14ac:dyDescent="0.25">
      <c r="A95" s="24" t="s">
        <v>75</v>
      </c>
      <c r="B95" s="56" t="s">
        <v>76</v>
      </c>
      <c r="C95" s="39">
        <v>25537</v>
      </c>
      <c r="D95" s="40">
        <v>134</v>
      </c>
      <c r="E95" s="26">
        <v>346</v>
      </c>
      <c r="F95" s="26"/>
      <c r="G95" s="42" t="s">
        <v>276</v>
      </c>
      <c r="H95" s="43" t="s">
        <v>114</v>
      </c>
      <c r="I95" s="44" t="s">
        <v>410</v>
      </c>
      <c r="J95" s="45" t="s">
        <v>80</v>
      </c>
      <c r="K95" s="26" t="s">
        <v>1334</v>
      </c>
      <c r="L95" s="26" t="s">
        <v>81</v>
      </c>
      <c r="M95" s="26" t="s">
        <v>89</v>
      </c>
      <c r="N95" s="26" t="s">
        <v>90</v>
      </c>
      <c r="O95" s="26"/>
      <c r="P95" s="26">
        <v>-1</v>
      </c>
      <c r="Q95" s="26">
        <v>1</v>
      </c>
      <c r="R95" s="26">
        <v>1</v>
      </c>
      <c r="S95" s="26">
        <v>-1</v>
      </c>
      <c r="T95" s="26">
        <v>1</v>
      </c>
      <c r="U95" s="26">
        <v>2</v>
      </c>
      <c r="V95" s="26"/>
      <c r="W95" s="26">
        <v>-1</v>
      </c>
      <c r="X95" s="26">
        <v>1</v>
      </c>
      <c r="Y95" s="26">
        <v>1</v>
      </c>
      <c r="Z95" s="26"/>
      <c r="AA95" s="26">
        <v>-1</v>
      </c>
      <c r="AB95" s="26">
        <v>-1</v>
      </c>
      <c r="AC95" s="26"/>
      <c r="AD95" s="26">
        <v>-1</v>
      </c>
      <c r="AE95" s="26">
        <v>-1</v>
      </c>
      <c r="AF95" s="26">
        <v>1</v>
      </c>
      <c r="AG95" s="26">
        <v>-1</v>
      </c>
      <c r="AH95" s="26"/>
      <c r="AI95" s="26">
        <v>-1</v>
      </c>
      <c r="AJ95" s="26">
        <v>-1</v>
      </c>
      <c r="AK95" s="26"/>
      <c r="AL95" s="26">
        <v>-1</v>
      </c>
      <c r="AM95" s="26"/>
      <c r="AN95" s="26"/>
      <c r="AO95" s="26"/>
      <c r="AP95" s="26">
        <v>1</v>
      </c>
      <c r="AQ95" s="26">
        <v>-1</v>
      </c>
      <c r="AR95" s="26">
        <v>1</v>
      </c>
      <c r="AS95" s="26">
        <v>-1</v>
      </c>
      <c r="AT95" s="26">
        <v>-1</v>
      </c>
      <c r="AU95" s="46" t="e">
        <f t="shared" si="2"/>
        <v>#REF!</v>
      </c>
      <c r="AV95" s="35">
        <f>COUNT(O95:AT95)</f>
        <v>23</v>
      </c>
      <c r="AW95" s="35" t="e">
        <f>(O95*#REF!)+(P95*#REF!)+(Q95*#REF!)+(R95*#REF!)+(S95*#REF!)+(T95*#REF!)+(U95*#REF!)+(V95*#REF!)+(W95*#REF!)+(X95*#REF!)+(Y95*#REF!)+(Z95*#REF!)+(AA95*#REF!)+(AB95*#REF!)+(AC95*#REF!)+(AD95*#REF!)+(AE95*#REF!)+(AF95*#REF!)+(AG95*#REF!)+(AH95*#REF!)+(AI95*#REF!)+(AJ95*#REF!)+(AK95*#REF!)+(AL95*#REF!)+(AM95*#REF!)+(AN95*#REF!)+(AO95*#REF!)+(AP95*#REF!)+(AQ95*#REF!)+(AR95*#REF!)+(AS95*#REF!)+(AT95*#REF!)</f>
        <v>#REF!</v>
      </c>
      <c r="AX95" s="35" t="e">
        <f>#REF!+#REF!+#REF!+#REF!+#REF!+#REF!+#REF!+#REF!+#REF!+#REF!+#REF!+#REF!+#REF!+#REF!+#REF!+#REF!+#REF!+#REF!+#REF!+#REF!+#REF!+#REF!+#REF!</f>
        <v>#REF!</v>
      </c>
      <c r="AY95" s="48" t="s">
        <v>411</v>
      </c>
      <c r="AZ95" s="48" t="s">
        <v>92</v>
      </c>
      <c r="BA95" s="48" t="s">
        <v>93</v>
      </c>
      <c r="BB95" s="48"/>
      <c r="BC95" s="48"/>
      <c r="BD95" s="48"/>
      <c r="BE95" s="26" t="s">
        <v>198</v>
      </c>
      <c r="BF95" s="26"/>
      <c r="BG95" s="26"/>
      <c r="BH95" s="26" t="s">
        <v>95</v>
      </c>
      <c r="BI95" s="26" t="s">
        <v>335</v>
      </c>
      <c r="BJ95" s="26" t="s">
        <v>396</v>
      </c>
      <c r="BK95" s="26" t="s">
        <v>412</v>
      </c>
      <c r="BL95" s="26" t="s">
        <v>318</v>
      </c>
      <c r="BM95" s="26"/>
      <c r="BN95" s="26" t="s">
        <v>413</v>
      </c>
      <c r="BO95" s="26"/>
      <c r="BP95" s="26">
        <v>2</v>
      </c>
      <c r="BQ95" s="26">
        <v>2</v>
      </c>
      <c r="BR95" s="26">
        <v>2</v>
      </c>
      <c r="BS95" s="26">
        <v>2</v>
      </c>
      <c r="BT95" s="26"/>
      <c r="BU95" s="42" t="s">
        <v>414</v>
      </c>
      <c r="BV95" s="26" t="s">
        <v>415</v>
      </c>
      <c r="BW95" s="26"/>
    </row>
    <row r="96" spans="1:75" ht="27" x14ac:dyDescent="0.25">
      <c r="A96" s="24" t="s">
        <v>75</v>
      </c>
      <c r="B96" s="37" t="s">
        <v>76</v>
      </c>
      <c r="C96" s="50" t="s">
        <v>131</v>
      </c>
      <c r="D96" s="40">
        <v>135</v>
      </c>
      <c r="E96" s="26"/>
      <c r="F96" s="26"/>
      <c r="G96" s="42" t="s">
        <v>100</v>
      </c>
      <c r="H96" s="43" t="s">
        <v>79</v>
      </c>
      <c r="I96" s="44" t="s">
        <v>101</v>
      </c>
      <c r="J96" s="45"/>
      <c r="K96" s="41" t="s">
        <v>1334</v>
      </c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46"/>
      <c r="AV96" s="35"/>
      <c r="AW96" s="35"/>
      <c r="AX96" s="35"/>
      <c r="AY96" s="48"/>
      <c r="AZ96" s="48"/>
      <c r="BA96" s="48"/>
      <c r="BB96" s="48"/>
      <c r="BC96" s="48"/>
      <c r="BD96" s="48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42"/>
      <c r="BV96" s="26" t="s">
        <v>416</v>
      </c>
      <c r="BW96" s="26"/>
    </row>
    <row r="97" spans="1:75" ht="78.75" x14ac:dyDescent="0.25">
      <c r="A97" s="24" t="s">
        <v>75</v>
      </c>
      <c r="B97" s="37" t="s">
        <v>76</v>
      </c>
      <c r="C97" s="39">
        <v>25538</v>
      </c>
      <c r="D97" s="40">
        <v>136</v>
      </c>
      <c r="E97" s="26">
        <v>323</v>
      </c>
      <c r="F97" s="26"/>
      <c r="G97" s="42" t="s">
        <v>100</v>
      </c>
      <c r="H97" s="43"/>
      <c r="I97" s="44" t="s">
        <v>132</v>
      </c>
      <c r="J97" s="45"/>
      <c r="K97" s="41" t="s">
        <v>1334</v>
      </c>
      <c r="L97" s="26" t="s">
        <v>133</v>
      </c>
      <c r="M97" s="26" t="s">
        <v>178</v>
      </c>
      <c r="N97" s="26" t="s">
        <v>182</v>
      </c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46" t="e">
        <f t="shared" si="2"/>
        <v>#REF!</v>
      </c>
      <c r="AV97" s="35">
        <f t="shared" si="3"/>
        <v>0</v>
      </c>
      <c r="AW97" s="35" t="e">
        <f>(O97*#REF!)+(P97*#REF!)+(Q97*#REF!)+(R97*#REF!)+(S97*#REF!)+(T97*#REF!)+(U97*#REF!)+(V97*#REF!)+(W97*#REF!)+(X97*#REF!)+(Y97*#REF!)+(Z97*#REF!)+(AA97*#REF!)+(AB97*#REF!)+(AC97*#REF!)+(AD97*#REF!)+(AE97*#REF!)+(AF97*#REF!)+(AG97*#REF!)+(AH97*#REF!)+(AI97*#REF!)+(AJ97*#REF!)+(AK97*#REF!)+(AL97*#REF!)+(AM97*#REF!)+(AN97*#REF!)+(AO97*#REF!)+(AP97*#REF!)+(AQ97*#REF!)+(AR97*#REF!)+(AS97*#REF!)+(AT97*#REF!)</f>
        <v>#REF!</v>
      </c>
      <c r="AX97" s="49"/>
      <c r="AY97" s="45"/>
      <c r="AZ97" s="45"/>
      <c r="BA97" s="45"/>
      <c r="BB97" s="45"/>
      <c r="BC97" s="45"/>
      <c r="BD97" s="45"/>
      <c r="BE97" s="26"/>
      <c r="BF97" s="26"/>
      <c r="BG97" s="26"/>
      <c r="BH97" s="26"/>
      <c r="BI97" s="26"/>
      <c r="BJ97" s="26"/>
      <c r="BK97" s="26"/>
      <c r="BL97" s="26"/>
      <c r="BM97" s="26" t="s">
        <v>417</v>
      </c>
      <c r="BN97" s="26" t="s">
        <v>418</v>
      </c>
      <c r="BO97" s="26"/>
      <c r="BP97" s="26"/>
      <c r="BQ97" s="26"/>
      <c r="BR97" s="26"/>
      <c r="BS97" s="26"/>
      <c r="BT97" s="26"/>
      <c r="BU97" s="42"/>
      <c r="BV97" s="26" t="s">
        <v>419</v>
      </c>
      <c r="BW97" s="26"/>
    </row>
    <row r="98" spans="1:75" ht="78.75" x14ac:dyDescent="0.25">
      <c r="A98" s="24" t="s">
        <v>75</v>
      </c>
      <c r="B98" s="37" t="s">
        <v>76</v>
      </c>
      <c r="C98" s="39">
        <v>25539</v>
      </c>
      <c r="D98" s="40">
        <v>137</v>
      </c>
      <c r="E98" s="26">
        <v>310</v>
      </c>
      <c r="F98" s="26"/>
      <c r="G98" s="42" t="s">
        <v>281</v>
      </c>
      <c r="H98" s="43" t="s">
        <v>114</v>
      </c>
      <c r="I98" s="44" t="s">
        <v>114</v>
      </c>
      <c r="J98" s="45" t="s">
        <v>80</v>
      </c>
      <c r="K98" s="41" t="s">
        <v>1334</v>
      </c>
      <c r="L98" s="26" t="s">
        <v>81</v>
      </c>
      <c r="M98" s="26" t="s">
        <v>82</v>
      </c>
      <c r="N98" s="26" t="s">
        <v>83</v>
      </c>
      <c r="O98" s="26">
        <v>1</v>
      </c>
      <c r="P98" s="26">
        <v>1</v>
      </c>
      <c r="Q98" s="26">
        <v>1</v>
      </c>
      <c r="R98" s="26">
        <v>1</v>
      </c>
      <c r="S98" s="26">
        <v>-1</v>
      </c>
      <c r="T98" s="26">
        <v>-1</v>
      </c>
      <c r="U98" s="26">
        <v>-1</v>
      </c>
      <c r="V98" s="26">
        <v>0</v>
      </c>
      <c r="W98" s="26">
        <v>0</v>
      </c>
      <c r="X98" s="26">
        <v>1</v>
      </c>
      <c r="Y98" s="26">
        <v>1</v>
      </c>
      <c r="Z98" s="26"/>
      <c r="AA98" s="26">
        <v>1</v>
      </c>
      <c r="AB98" s="26">
        <v>1</v>
      </c>
      <c r="AC98" s="26">
        <v>1</v>
      </c>
      <c r="AD98" s="26">
        <v>1</v>
      </c>
      <c r="AE98" s="26">
        <v>1</v>
      </c>
      <c r="AF98" s="26">
        <v>0</v>
      </c>
      <c r="AG98" s="26">
        <v>0</v>
      </c>
      <c r="AH98" s="26"/>
      <c r="AI98" s="26">
        <v>1</v>
      </c>
      <c r="AJ98" s="26">
        <v>0</v>
      </c>
      <c r="AK98" s="26"/>
      <c r="AL98" s="26">
        <v>1</v>
      </c>
      <c r="AM98" s="26">
        <v>1</v>
      </c>
      <c r="AN98" s="26">
        <v>0</v>
      </c>
      <c r="AO98" s="26"/>
      <c r="AP98" s="26">
        <v>1</v>
      </c>
      <c r="AQ98" s="26">
        <v>1</v>
      </c>
      <c r="AR98" s="26"/>
      <c r="AS98" s="26">
        <v>0</v>
      </c>
      <c r="AT98" s="26">
        <v>1</v>
      </c>
      <c r="AU98" s="46" t="e">
        <f t="shared" si="2"/>
        <v>#REF!</v>
      </c>
      <c r="AV98" s="35">
        <f t="shared" si="3"/>
        <v>27</v>
      </c>
      <c r="AW98" s="35" t="e">
        <f>(O98*#REF!)+(P98*#REF!)+(Q98*#REF!)+(R98*#REF!)+(S98*#REF!)+(T98*#REF!)+(U98*#REF!)+(V98*#REF!)+(W98*#REF!)+(X98*#REF!)+(Y98*#REF!)+(Z98*#REF!)+(AA98*#REF!)+(AB98*#REF!)+(AC98*#REF!)+(AD98*#REF!)+(AE98*#REF!)+(AF98*#REF!)+(AG98*#REF!)+(AH98*#REF!)+(AI98*#REF!)+(AJ98*#REF!)+(AK98*#REF!)+(AL98*#REF!)+(AM98*#REF!)+(AN98*#REF!)+(AO98*#REF!)+(AP98*#REF!)+(AQ98*#REF!)+(AR98*#REF!)+(AS98*#REF!)+(AT98*#REF!)</f>
        <v>#REF!</v>
      </c>
      <c r="AX98" s="35" t="e">
        <f>#REF!+#REF!+#REF!+#REF!+#REF!+#REF!+#REF!+#REF!+#REF!+#REF!+#REF!+#REF!+#REF!+#REF!+#REF!+#REF!+#REF!+#REF!+#REF!+#REF!+#REF!+#REF!+#REF!+#REF!+#REF!+#REF!+#REF!</f>
        <v>#REF!</v>
      </c>
      <c r="AY98" s="48" t="s">
        <v>192</v>
      </c>
      <c r="AZ98" s="48" t="s">
        <v>420</v>
      </c>
      <c r="BA98" s="48" t="s">
        <v>116</v>
      </c>
      <c r="BB98" s="48"/>
      <c r="BC98" s="48"/>
      <c r="BD98" s="48" t="s">
        <v>117</v>
      </c>
      <c r="BE98" s="26" t="s">
        <v>421</v>
      </c>
      <c r="BF98" s="26"/>
      <c r="BG98" s="26"/>
      <c r="BH98" s="26" t="s">
        <v>84</v>
      </c>
      <c r="BI98" s="26" t="s">
        <v>422</v>
      </c>
      <c r="BJ98" s="26" t="s">
        <v>83</v>
      </c>
      <c r="BK98" s="26" t="s">
        <v>423</v>
      </c>
      <c r="BL98" s="26" t="s">
        <v>86</v>
      </c>
      <c r="BM98" s="26"/>
      <c r="BN98" s="26" t="s">
        <v>424</v>
      </c>
      <c r="BO98" s="26"/>
      <c r="BP98" s="26">
        <v>1</v>
      </c>
      <c r="BQ98" s="26">
        <v>1</v>
      </c>
      <c r="BR98" s="26">
        <v>1</v>
      </c>
      <c r="BS98" s="26">
        <v>1</v>
      </c>
      <c r="BT98" s="26" t="s">
        <v>425</v>
      </c>
      <c r="BU98" s="42" t="s">
        <v>426</v>
      </c>
      <c r="BV98" s="26"/>
      <c r="BW98" s="26"/>
    </row>
    <row r="99" spans="1:75" ht="45" x14ac:dyDescent="0.25">
      <c r="A99" s="24" t="s">
        <v>75</v>
      </c>
      <c r="B99" s="37" t="s">
        <v>76</v>
      </c>
      <c r="C99" s="39">
        <v>25540</v>
      </c>
      <c r="D99" s="40">
        <v>138</v>
      </c>
      <c r="E99" s="26">
        <v>321</v>
      </c>
      <c r="F99" s="26"/>
      <c r="G99" s="42" t="s">
        <v>186</v>
      </c>
      <c r="H99" s="43"/>
      <c r="I99" s="44" t="s">
        <v>137</v>
      </c>
      <c r="J99" s="45"/>
      <c r="K99" s="41" t="s">
        <v>1334</v>
      </c>
      <c r="L99" s="26" t="s">
        <v>81</v>
      </c>
      <c r="M99" s="26" t="s">
        <v>82</v>
      </c>
      <c r="N99" s="26" t="s">
        <v>234</v>
      </c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>
        <v>-1</v>
      </c>
      <c r="Z99" s="26"/>
      <c r="AA99" s="26"/>
      <c r="AB99" s="26"/>
      <c r="AC99" s="26"/>
      <c r="AD99" s="26"/>
      <c r="AE99" s="26"/>
      <c r="AF99" s="26">
        <v>-1</v>
      </c>
      <c r="AG99" s="26">
        <v>-1</v>
      </c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>
        <v>-1</v>
      </c>
      <c r="AT99" s="26">
        <v>-1</v>
      </c>
      <c r="AU99" s="46" t="e">
        <f t="shared" si="2"/>
        <v>#REF!</v>
      </c>
      <c r="AV99" s="35">
        <f t="shared" si="3"/>
        <v>5</v>
      </c>
      <c r="AW99" s="35" t="e">
        <f>(O99*#REF!)+(P99*#REF!)+(Q99*#REF!)+(R99*#REF!)+(S99*#REF!)+(T99*#REF!)+(U99*#REF!)+(V99*#REF!)+(W99*#REF!)+(X99*#REF!)+(Y99*#REF!)+(Z99*#REF!)+(AA99*#REF!)+(AB99*#REF!)+(AC99*#REF!)+(AD99*#REF!)+(AE99*#REF!)+(AF99*#REF!)+(AG99*#REF!)+(AH99*#REF!)+(AI99*#REF!)+(AJ99*#REF!)+(AK99*#REF!)+(AL99*#REF!)+(AM99*#REF!)+(AN99*#REF!)+(AO99*#REF!)+(AP99*#REF!)+(AQ99*#REF!)+(AR99*#REF!)+(AS99*#REF!)+(AT99*#REF!)</f>
        <v>#REF!</v>
      </c>
      <c r="AX99" s="35" t="e">
        <f>#REF!+#REF!+#REF!+#REF!+#REF!</f>
        <v>#REF!</v>
      </c>
      <c r="AY99" s="48"/>
      <c r="AZ99" s="48"/>
      <c r="BA99" s="48"/>
      <c r="BB99" s="48"/>
      <c r="BC99" s="48"/>
      <c r="BD99" s="48"/>
      <c r="BE99" s="26"/>
      <c r="BF99" s="26"/>
      <c r="BG99" s="26"/>
      <c r="BH99" s="26" t="s">
        <v>84</v>
      </c>
      <c r="BI99" s="26" t="s">
        <v>85</v>
      </c>
      <c r="BJ99" s="26"/>
      <c r="BK99" s="26"/>
      <c r="BL99" s="26" t="s">
        <v>86</v>
      </c>
      <c r="BM99" s="26"/>
      <c r="BN99" s="26"/>
      <c r="BO99" s="26"/>
      <c r="BP99" s="26"/>
      <c r="BQ99" s="26"/>
      <c r="BR99" s="26"/>
      <c r="BS99" s="26"/>
      <c r="BT99" s="26"/>
      <c r="BU99" s="42" t="s">
        <v>427</v>
      </c>
      <c r="BV99" s="26"/>
      <c r="BW99" s="26"/>
    </row>
    <row r="100" spans="1:75" ht="27" x14ac:dyDescent="0.25">
      <c r="A100" s="24" t="s">
        <v>75</v>
      </c>
      <c r="B100" s="37" t="s">
        <v>76</v>
      </c>
      <c r="C100" s="39">
        <v>25541</v>
      </c>
      <c r="D100" s="40">
        <v>139</v>
      </c>
      <c r="E100" s="26">
        <v>325</v>
      </c>
      <c r="F100" s="26"/>
      <c r="G100" s="42" t="s">
        <v>88</v>
      </c>
      <c r="H100" s="43"/>
      <c r="I100" s="44" t="s">
        <v>137</v>
      </c>
      <c r="J100" s="45" t="s">
        <v>80</v>
      </c>
      <c r="K100" s="41" t="s">
        <v>1334</v>
      </c>
      <c r="L100" s="26" t="s">
        <v>81</v>
      </c>
      <c r="M100" s="26" t="s">
        <v>82</v>
      </c>
      <c r="N100" s="26" t="s">
        <v>428</v>
      </c>
      <c r="O100" s="26">
        <v>0</v>
      </c>
      <c r="P100" s="26">
        <v>0</v>
      </c>
      <c r="Q100" s="26">
        <v>-1</v>
      </c>
      <c r="R100" s="26">
        <v>0</v>
      </c>
      <c r="S100" s="26">
        <v>0</v>
      </c>
      <c r="T100" s="26">
        <v>0</v>
      </c>
      <c r="U100" s="26">
        <v>1</v>
      </c>
      <c r="V100" s="26">
        <v>-1</v>
      </c>
      <c r="W100" s="26">
        <v>-1</v>
      </c>
      <c r="X100" s="26">
        <v>1</v>
      </c>
      <c r="Y100" s="26">
        <v>-1</v>
      </c>
      <c r="Z100" s="26"/>
      <c r="AA100" s="26">
        <v>-1</v>
      </c>
      <c r="AB100" s="26">
        <v>-1</v>
      </c>
      <c r="AC100" s="26">
        <v>1</v>
      </c>
      <c r="AD100" s="26">
        <v>0</v>
      </c>
      <c r="AE100" s="26">
        <v>-1</v>
      </c>
      <c r="AF100" s="26">
        <v>-2</v>
      </c>
      <c r="AG100" s="26">
        <v>-1</v>
      </c>
      <c r="AH100" s="26"/>
      <c r="AI100" s="26">
        <v>-1</v>
      </c>
      <c r="AJ100" s="26"/>
      <c r="AK100" s="26"/>
      <c r="AL100" s="26">
        <v>-1</v>
      </c>
      <c r="AM100" s="26">
        <v>-1</v>
      </c>
      <c r="AN100" s="26">
        <v>-1</v>
      </c>
      <c r="AO100" s="26"/>
      <c r="AP100" s="26">
        <v>-1</v>
      </c>
      <c r="AQ100" s="26">
        <v>-1</v>
      </c>
      <c r="AR100" s="26"/>
      <c r="AS100" s="26">
        <v>-1</v>
      </c>
      <c r="AT100" s="26">
        <v>0</v>
      </c>
      <c r="AU100" s="46" t="e">
        <f t="shared" si="2"/>
        <v>#REF!</v>
      </c>
      <c r="AV100" s="35">
        <f t="shared" si="3"/>
        <v>26</v>
      </c>
      <c r="AW100" s="35" t="e">
        <f>(O100*#REF!)+(P100*#REF!)+(Q100*#REF!)+(R100*#REF!)+(S100*#REF!)+(T100*#REF!)+(U100*#REF!)+(V100*#REF!)+(W100*#REF!)+(X100*#REF!)+(Y100*#REF!)+(Z100*#REF!)+(AA100*#REF!)+(AB100*#REF!)+(AC100*#REF!)+(AD100*#REF!)+(AE100*#REF!)+(AF100*#REF!)+(AG100*#REF!)+(AH100*#REF!)+(AI100*#REF!)+(AJ100*#REF!)+(AK100*#REF!)+(AL100*#REF!)+(AM100*#REF!)+(AN100*#REF!)+(AO100*#REF!)+(AP100*#REF!)+(AQ100*#REF!)+(AR100*#REF!)+(AS100*#REF!)+(AT100*#REF!)</f>
        <v>#REF!</v>
      </c>
      <c r="AX100" s="35" t="e">
        <f>#REF!+#REF!+#REF!+#REF!+#REF!+#REF!+#REF!+#REF!+#REF!+#REF!+#REF!+#REF!+#REF!+#REF!+#REF!+#REF!+#REF!+#REF!+#REF!+#REF!+#REF!+#REF!+#REF!+#REF!+#REF!+#REF!</f>
        <v>#REF!</v>
      </c>
      <c r="AY100" s="48" t="s">
        <v>171</v>
      </c>
      <c r="AZ100" s="48" t="s">
        <v>92</v>
      </c>
      <c r="BA100" s="48" t="s">
        <v>93</v>
      </c>
      <c r="BB100" s="48"/>
      <c r="BC100" s="48"/>
      <c r="BD100" s="48" t="s">
        <v>94</v>
      </c>
      <c r="BE100" s="26"/>
      <c r="BF100" s="26"/>
      <c r="BG100" s="26"/>
      <c r="BH100" s="26" t="s">
        <v>198</v>
      </c>
      <c r="BI100" s="26" t="s">
        <v>289</v>
      </c>
      <c r="BJ100" s="26" t="s">
        <v>83</v>
      </c>
      <c r="BK100" s="26"/>
      <c r="BL100" s="26" t="s">
        <v>429</v>
      </c>
      <c r="BM100" s="26"/>
      <c r="BN100" s="26"/>
      <c r="BO100" s="26"/>
      <c r="BP100" s="26">
        <v>1</v>
      </c>
      <c r="BQ100" s="26"/>
      <c r="BR100" s="26">
        <v>1</v>
      </c>
      <c r="BS100" s="26"/>
      <c r="BT100" s="26"/>
      <c r="BU100" s="42"/>
      <c r="BV100" s="26"/>
      <c r="BW100" s="26"/>
    </row>
    <row r="101" spans="1:75" ht="45" x14ac:dyDescent="0.25">
      <c r="A101" s="24" t="s">
        <v>75</v>
      </c>
      <c r="B101" s="37" t="s">
        <v>76</v>
      </c>
      <c r="C101" s="39">
        <v>25542</v>
      </c>
      <c r="D101" s="40" t="s">
        <v>430</v>
      </c>
      <c r="E101" s="26">
        <v>382</v>
      </c>
      <c r="F101" s="26">
        <v>1</v>
      </c>
      <c r="G101" s="42" t="s">
        <v>88</v>
      </c>
      <c r="H101" s="43" t="s">
        <v>79</v>
      </c>
      <c r="I101" s="44" t="s">
        <v>79</v>
      </c>
      <c r="J101" s="45" t="s">
        <v>80</v>
      </c>
      <c r="K101" s="41" t="s">
        <v>1334</v>
      </c>
      <c r="L101" s="26" t="s">
        <v>81</v>
      </c>
      <c r="M101" s="26" t="s">
        <v>170</v>
      </c>
      <c r="N101" s="26" t="s">
        <v>141</v>
      </c>
      <c r="O101" s="26">
        <v>1</v>
      </c>
      <c r="P101" s="26">
        <v>-1</v>
      </c>
      <c r="Q101" s="26">
        <v>-1</v>
      </c>
      <c r="R101" s="26">
        <v>1</v>
      </c>
      <c r="S101" s="26">
        <v>0</v>
      </c>
      <c r="T101" s="26"/>
      <c r="U101" s="26"/>
      <c r="V101" s="26"/>
      <c r="W101" s="26">
        <v>-1</v>
      </c>
      <c r="X101" s="26">
        <v>0</v>
      </c>
      <c r="Y101" s="26">
        <v>1</v>
      </c>
      <c r="Z101" s="26"/>
      <c r="AA101" s="26">
        <v>0</v>
      </c>
      <c r="AB101" s="26">
        <v>0</v>
      </c>
      <c r="AC101" s="26">
        <v>0</v>
      </c>
      <c r="AD101" s="26">
        <v>-1</v>
      </c>
      <c r="AE101" s="26">
        <v>-1</v>
      </c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>
        <v>-1</v>
      </c>
      <c r="AT101" s="26">
        <v>-1</v>
      </c>
      <c r="AU101" s="46" t="e">
        <f t="shared" si="2"/>
        <v>#REF!</v>
      </c>
      <c r="AV101" s="35">
        <f t="shared" si="3"/>
        <v>15</v>
      </c>
      <c r="AW101" s="35" t="e">
        <f>(O101*#REF!)+(P101*#REF!)+(Q101*#REF!)+(R101*#REF!)+(S101*#REF!)+(T101*#REF!)+(U101*#REF!)+(V101*#REF!)+(W101*#REF!)+(X101*#REF!)+(Y101*#REF!)+(Z101*#REF!)+(AA101*#REF!)+(AB101*#REF!)+(AC101*#REF!)+(AD101*#REF!)+(AE101*#REF!)+(AF101*#REF!)+(AG101*#REF!)+(AH101*#REF!)+(AI101*#REF!)+(AJ101*#REF!)+(AK101*#REF!)+(AL101*#REF!)+(AM101*#REF!)+(AN101*#REF!)+(AO101*#REF!)+(AP101*#REF!)+(AQ101*#REF!)+(AR101*#REF!)+(AS101*#REF!)+(AT101*#REF!)</f>
        <v>#REF!</v>
      </c>
      <c r="AX101" s="35" t="e">
        <f>#REF!+#REF!+#REF!+#REF!+#REF!+#REF!+#REF!+#REF!+#REF!+#REF!+#REF!+#REF!+#REF!+#REF!+#REF!</f>
        <v>#REF!</v>
      </c>
      <c r="AY101" s="48"/>
      <c r="AZ101" s="48"/>
      <c r="BA101" s="48"/>
      <c r="BB101" s="48"/>
      <c r="BC101" s="48"/>
      <c r="BD101" s="48"/>
      <c r="BE101" s="26"/>
      <c r="BF101" s="26"/>
      <c r="BG101" s="26"/>
      <c r="BH101" s="26" t="s">
        <v>84</v>
      </c>
      <c r="BI101" s="26" t="s">
        <v>85</v>
      </c>
      <c r="BJ101" s="26" t="s">
        <v>141</v>
      </c>
      <c r="BK101" s="26"/>
      <c r="BL101" s="26" t="s">
        <v>86</v>
      </c>
      <c r="BM101" s="26"/>
      <c r="BN101" s="26" t="s">
        <v>377</v>
      </c>
      <c r="BO101" s="26"/>
      <c r="BP101" s="26"/>
      <c r="BQ101" s="26"/>
      <c r="BR101" s="26"/>
      <c r="BS101" s="26"/>
      <c r="BT101" s="26"/>
      <c r="BU101" s="42"/>
      <c r="BV101" s="47" t="s">
        <v>431</v>
      </c>
      <c r="BW101" s="26"/>
    </row>
    <row r="102" spans="1:75" ht="27" x14ac:dyDescent="0.25">
      <c r="A102" s="24" t="s">
        <v>75</v>
      </c>
      <c r="B102" s="37" t="s">
        <v>76</v>
      </c>
      <c r="C102" s="39">
        <v>25543</v>
      </c>
      <c r="D102" s="40" t="s">
        <v>432</v>
      </c>
      <c r="E102" s="26">
        <v>493</v>
      </c>
      <c r="F102" s="26">
        <v>2</v>
      </c>
      <c r="G102" s="42" t="s">
        <v>100</v>
      </c>
      <c r="H102" s="43"/>
      <c r="I102" s="44" t="s">
        <v>132</v>
      </c>
      <c r="J102" s="45" t="s">
        <v>80</v>
      </c>
      <c r="K102" s="41" t="s">
        <v>1334</v>
      </c>
      <c r="L102" s="26" t="s">
        <v>133</v>
      </c>
      <c r="M102" s="26" t="s">
        <v>230</v>
      </c>
      <c r="N102" s="26" t="s">
        <v>433</v>
      </c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46">
        <v>0</v>
      </c>
      <c r="AV102" s="35">
        <f t="shared" si="3"/>
        <v>0</v>
      </c>
      <c r="AW102" s="35" t="e">
        <f>(O102*#REF!)+(P102*#REF!)+(Q102*#REF!)+(R102*#REF!)+(S102*#REF!)+(T102*#REF!)+(U102*#REF!)+(V102*#REF!)+(W102*#REF!)+(X102*#REF!)+(Y102*#REF!)+(Z102*#REF!)+(AA102*#REF!)+(AB102*#REF!)+(AC102*#REF!)+(AD102*#REF!)+(AE102*#REF!)+(AF102*#REF!)+(AG102*#REF!)+(AH102*#REF!)+(AI102*#REF!)+(AJ102*#REF!)+(AK102*#REF!)+(AL102*#REF!)+(AM102*#REF!)+(AN102*#REF!)+(AO102*#REF!)+(AP102*#REF!)+(AQ102*#REF!)+(AR102*#REF!)+(AS102*#REF!)+(AT102*#REF!)</f>
        <v>#REF!</v>
      </c>
      <c r="AX102" s="49"/>
      <c r="AY102" s="45"/>
      <c r="AZ102" s="45"/>
      <c r="BA102" s="45"/>
      <c r="BB102" s="45"/>
      <c r="BC102" s="45"/>
      <c r="BD102" s="45"/>
      <c r="BE102" s="26"/>
      <c r="BF102" s="26"/>
      <c r="BG102" s="26"/>
      <c r="BH102" s="26"/>
      <c r="BI102" s="26"/>
      <c r="BJ102" s="26"/>
      <c r="BK102" s="26"/>
      <c r="BL102" s="26"/>
      <c r="BM102" s="57" t="s">
        <v>434</v>
      </c>
      <c r="BN102" s="26"/>
      <c r="BO102" s="26"/>
      <c r="BP102" s="26"/>
      <c r="BQ102" s="26"/>
      <c r="BR102" s="26"/>
      <c r="BS102" s="26"/>
      <c r="BT102" s="26"/>
      <c r="BU102" s="42"/>
      <c r="BV102" s="26"/>
      <c r="BW102" s="26"/>
    </row>
    <row r="103" spans="1:75" ht="27" x14ac:dyDescent="0.25">
      <c r="A103" s="24" t="s">
        <v>75</v>
      </c>
      <c r="B103" s="37" t="s">
        <v>76</v>
      </c>
      <c r="C103" s="39">
        <v>25544</v>
      </c>
      <c r="D103" s="40" t="s">
        <v>435</v>
      </c>
      <c r="E103" s="26">
        <v>343</v>
      </c>
      <c r="F103" s="26">
        <v>1</v>
      </c>
      <c r="G103" s="42" t="s">
        <v>78</v>
      </c>
      <c r="H103" s="43"/>
      <c r="I103" s="44" t="s">
        <v>137</v>
      </c>
      <c r="J103" s="45" t="s">
        <v>80</v>
      </c>
      <c r="K103" s="41" t="s">
        <v>1334</v>
      </c>
      <c r="L103" s="26" t="s">
        <v>81</v>
      </c>
      <c r="M103" s="26" t="s">
        <v>82</v>
      </c>
      <c r="N103" s="26" t="s">
        <v>102</v>
      </c>
      <c r="O103" s="26"/>
      <c r="P103" s="26"/>
      <c r="Q103" s="26"/>
      <c r="R103" s="26"/>
      <c r="S103" s="26">
        <v>0</v>
      </c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>
        <v>-2</v>
      </c>
      <c r="AG103" s="26">
        <v>-2</v>
      </c>
      <c r="AH103" s="26"/>
      <c r="AI103" s="26">
        <v>-1</v>
      </c>
      <c r="AJ103" s="26"/>
      <c r="AK103" s="26"/>
      <c r="AL103" s="26">
        <v>-1</v>
      </c>
      <c r="AM103" s="26"/>
      <c r="AN103" s="26"/>
      <c r="AO103" s="26"/>
      <c r="AP103" s="26"/>
      <c r="AQ103" s="26">
        <v>-1</v>
      </c>
      <c r="AR103" s="26"/>
      <c r="AS103" s="26">
        <v>-1</v>
      </c>
      <c r="AT103" s="26">
        <v>-1</v>
      </c>
      <c r="AU103" s="46" t="e">
        <f t="shared" si="2"/>
        <v>#REF!</v>
      </c>
      <c r="AV103" s="35">
        <f t="shared" si="3"/>
        <v>8</v>
      </c>
      <c r="AW103" s="35" t="e">
        <f>(O103*#REF!)+(P103*#REF!)+(Q103*#REF!)+(R103*#REF!)+(S103*#REF!)+(T103*#REF!)+(U103*#REF!)+(V103*#REF!)+(W103*#REF!)+(X103*#REF!)+(Y103*#REF!)+(Z103*#REF!)+(AA103*#REF!)+(AB103*#REF!)+(AC103*#REF!)+(AD103*#REF!)+(AE103*#REF!)+(AF103*#REF!)+(AG103*#REF!)+(AH103*#REF!)+(AI103*#REF!)+(AJ103*#REF!)+(AK103*#REF!)+(AL103*#REF!)+(AM103*#REF!)+(AN103*#REF!)+(AO103*#REF!)+(AP103*#REF!)+(AQ103*#REF!)+(AR103*#REF!)+(AS103*#REF!)+(AT103*#REF!)</f>
        <v>#REF!</v>
      </c>
      <c r="AX103" s="35" t="e">
        <f>#REF!+#REF!+#REF!+#REF!+#REF!+#REF!+#REF!+#REF!</f>
        <v>#REF!</v>
      </c>
      <c r="AY103" s="48" t="s">
        <v>92</v>
      </c>
      <c r="AZ103" s="48" t="s">
        <v>92</v>
      </c>
      <c r="BA103" s="48" t="s">
        <v>93</v>
      </c>
      <c r="BB103" s="48"/>
      <c r="BC103" s="48"/>
      <c r="BD103" s="48"/>
      <c r="BE103" s="26"/>
      <c r="BF103" s="26"/>
      <c r="BG103" s="26"/>
      <c r="BH103" s="26"/>
      <c r="BI103" s="26"/>
      <c r="BJ103" s="26" t="s">
        <v>102</v>
      </c>
      <c r="BK103" s="26"/>
      <c r="BL103" s="26"/>
      <c r="BM103" s="26"/>
      <c r="BN103" s="26" t="s">
        <v>436</v>
      </c>
      <c r="BO103" s="26"/>
      <c r="BP103" s="26"/>
      <c r="BQ103" s="26"/>
      <c r="BR103" s="26">
        <v>1</v>
      </c>
      <c r="BS103" s="26">
        <v>1</v>
      </c>
      <c r="BT103" s="26"/>
      <c r="BU103" s="42"/>
      <c r="BV103" s="26"/>
      <c r="BW103" s="26"/>
    </row>
    <row r="104" spans="1:75" ht="101.25" x14ac:dyDescent="0.25">
      <c r="A104" s="24" t="s">
        <v>75</v>
      </c>
      <c r="B104" s="37" t="s">
        <v>76</v>
      </c>
      <c r="C104" s="39">
        <v>25545</v>
      </c>
      <c r="D104" s="40" t="s">
        <v>437</v>
      </c>
      <c r="E104" s="26">
        <v>502</v>
      </c>
      <c r="F104" s="26">
        <v>2</v>
      </c>
      <c r="G104" s="42" t="s">
        <v>267</v>
      </c>
      <c r="H104" s="43"/>
      <c r="I104" s="44" t="s">
        <v>175</v>
      </c>
      <c r="J104" s="45"/>
      <c r="K104" s="41" t="s">
        <v>1334</v>
      </c>
      <c r="L104" s="26" t="s">
        <v>81</v>
      </c>
      <c r="M104" s="26" t="s">
        <v>126</v>
      </c>
      <c r="N104" s="26" t="s">
        <v>269</v>
      </c>
      <c r="O104" s="26"/>
      <c r="P104" s="26"/>
      <c r="Q104" s="26">
        <v>0</v>
      </c>
      <c r="R104" s="26"/>
      <c r="S104" s="26"/>
      <c r="T104" s="26"/>
      <c r="U104" s="26">
        <v>1</v>
      </c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46" t="e">
        <f t="shared" si="2"/>
        <v>#REF!</v>
      </c>
      <c r="AV104" s="35">
        <f t="shared" si="3"/>
        <v>2</v>
      </c>
      <c r="AW104" s="35" t="e">
        <f>(O104*#REF!)+(P104*#REF!)+(Q104*#REF!)+(R104*#REF!)+(S104*#REF!)+(T104*#REF!)+(U104*#REF!)+(V104*#REF!)+(W104*#REF!)+(X104*#REF!)+(Y104*#REF!)+(Z104*#REF!)+(AA104*#REF!)+(AB104*#REF!)+(AC104*#REF!)+(AD104*#REF!)+(AE104*#REF!)+(AF104*#REF!)+(AG104*#REF!)+(AH104*#REF!)+(AI104*#REF!)+(AJ104*#REF!)+(AK104*#REF!)+(AL104*#REF!)+(AM104*#REF!)+(AN104*#REF!)+(AO104*#REF!)+(AP104*#REF!)+(AQ104*#REF!)+(AR104*#REF!)+(AS104*#REF!)+(AT104*#REF!)</f>
        <v>#REF!</v>
      </c>
      <c r="AX104" s="35" t="e">
        <f>#REF!+#REF!</f>
        <v>#REF!</v>
      </c>
      <c r="AY104" s="45"/>
      <c r="AZ104" s="45"/>
      <c r="BA104" s="45"/>
      <c r="BB104" s="45"/>
      <c r="BC104" s="45"/>
      <c r="BD104" s="45"/>
      <c r="BE104" s="26"/>
      <c r="BF104" s="26"/>
      <c r="BG104" s="26"/>
      <c r="BH104" s="26" t="s">
        <v>118</v>
      </c>
      <c r="BI104" s="26" t="s">
        <v>204</v>
      </c>
      <c r="BJ104" s="26" t="s">
        <v>102</v>
      </c>
      <c r="BK104" s="26"/>
      <c r="BL104" s="26" t="s">
        <v>438</v>
      </c>
      <c r="BM104" s="26"/>
      <c r="BN104" s="26"/>
      <c r="BO104" s="26"/>
      <c r="BP104" s="26"/>
      <c r="BQ104" s="26"/>
      <c r="BR104" s="26"/>
      <c r="BS104" s="26"/>
      <c r="BT104" s="26"/>
      <c r="BU104" s="42" t="s">
        <v>439</v>
      </c>
      <c r="BV104" s="26"/>
      <c r="BW104" s="26"/>
    </row>
    <row r="105" spans="1:75" ht="67.5" x14ac:dyDescent="0.25">
      <c r="A105" s="24" t="s">
        <v>75</v>
      </c>
      <c r="B105" s="37" t="s">
        <v>76</v>
      </c>
      <c r="C105" s="39">
        <v>25546</v>
      </c>
      <c r="D105" s="40">
        <v>144</v>
      </c>
      <c r="E105" s="26">
        <v>368</v>
      </c>
      <c r="F105" s="26"/>
      <c r="G105" s="42" t="s">
        <v>78</v>
      </c>
      <c r="H105" s="43"/>
      <c r="I105" s="44" t="s">
        <v>137</v>
      </c>
      <c r="J105" s="45" t="s">
        <v>80</v>
      </c>
      <c r="K105" s="41" t="s">
        <v>1334</v>
      </c>
      <c r="L105" s="26" t="s">
        <v>81</v>
      </c>
      <c r="M105" s="26" t="s">
        <v>82</v>
      </c>
      <c r="N105" s="26" t="s">
        <v>238</v>
      </c>
      <c r="O105" s="26">
        <v>0</v>
      </c>
      <c r="P105" s="26">
        <v>0</v>
      </c>
      <c r="Q105" s="26">
        <v>-1</v>
      </c>
      <c r="R105" s="26">
        <v>-1</v>
      </c>
      <c r="S105" s="26">
        <v>-2</v>
      </c>
      <c r="T105" s="26"/>
      <c r="U105" s="26">
        <v>-1</v>
      </c>
      <c r="V105" s="26">
        <v>-1</v>
      </c>
      <c r="W105" s="26">
        <v>-1</v>
      </c>
      <c r="X105" s="26">
        <v>-1</v>
      </c>
      <c r="Y105" s="26">
        <v>0</v>
      </c>
      <c r="Z105" s="26"/>
      <c r="AA105" s="26">
        <v>-1</v>
      </c>
      <c r="AB105" s="26">
        <v>0</v>
      </c>
      <c r="AC105" s="26">
        <v>-1</v>
      </c>
      <c r="AD105" s="26">
        <v>-1</v>
      </c>
      <c r="AE105" s="26">
        <v>-1</v>
      </c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46" t="e">
        <f t="shared" si="2"/>
        <v>#REF!</v>
      </c>
      <c r="AV105" s="35">
        <f t="shared" si="3"/>
        <v>15</v>
      </c>
      <c r="AW105" s="35" t="e">
        <f>(O105*#REF!)+(P105*#REF!)+(Q105*#REF!)+(R105*#REF!)+(S105*#REF!)+(T105*#REF!)+(U105*#REF!)+(V105*#REF!)+(W105*#REF!)+(X105*#REF!)+(Y105*#REF!)+(Z105*#REF!)+(AA105*#REF!)+(AB105*#REF!)+(AC105*#REF!)+(AD105*#REF!)+(AE105*#REF!)+(AF105*#REF!)+(AG105*#REF!)+(AH105*#REF!)+(AI105*#REF!)+(AJ105*#REF!)+(AK105*#REF!)+(AL105*#REF!)+(AM105*#REF!)+(AN105*#REF!)+(AO105*#REF!)+(AP105*#REF!)+(AQ105*#REF!)+(AR105*#REF!)+(AS105*#REF!)+(AT105*#REF!)</f>
        <v>#REF!</v>
      </c>
      <c r="AX105" s="35" t="e">
        <f>#REF!+#REF!+#REF!+#REF!+#REF!+#REF!+#REF!+#REF!+#REF!+#REF!+#REF!+#REF!+#REF!+#REF!+#REF!</f>
        <v>#REF!</v>
      </c>
      <c r="AY105" s="48"/>
      <c r="AZ105" s="48"/>
      <c r="BA105" s="48"/>
      <c r="BB105" s="48"/>
      <c r="BC105" s="48"/>
      <c r="BD105" s="48"/>
      <c r="BE105" s="26"/>
      <c r="BF105" s="26"/>
      <c r="BG105" s="26"/>
      <c r="BH105" s="26" t="s">
        <v>84</v>
      </c>
      <c r="BI105" s="26" t="s">
        <v>85</v>
      </c>
      <c r="BJ105" s="26" t="s">
        <v>83</v>
      </c>
      <c r="BK105" s="26"/>
      <c r="BL105" s="26" t="s">
        <v>86</v>
      </c>
      <c r="BM105" s="26"/>
      <c r="BN105" s="26" t="s">
        <v>440</v>
      </c>
      <c r="BO105" s="26"/>
      <c r="BP105" s="26">
        <v>1</v>
      </c>
      <c r="BQ105" s="26"/>
      <c r="BR105" s="26"/>
      <c r="BS105" s="26">
        <v>1</v>
      </c>
      <c r="BT105" s="26" t="s">
        <v>348</v>
      </c>
      <c r="BU105" s="42" t="s">
        <v>441</v>
      </c>
      <c r="BV105" s="26"/>
      <c r="BW105" s="26" t="s">
        <v>130</v>
      </c>
    </row>
    <row r="106" spans="1:75" ht="45" x14ac:dyDescent="0.25">
      <c r="A106" s="24" t="s">
        <v>75</v>
      </c>
      <c r="B106" s="37" t="s">
        <v>76</v>
      </c>
      <c r="C106" s="39">
        <v>25547</v>
      </c>
      <c r="D106" s="40">
        <v>146</v>
      </c>
      <c r="E106" s="26">
        <v>363</v>
      </c>
      <c r="F106" s="26"/>
      <c r="G106" s="42" t="s">
        <v>186</v>
      </c>
      <c r="H106" s="43" t="s">
        <v>79</v>
      </c>
      <c r="I106" s="44" t="s">
        <v>79</v>
      </c>
      <c r="J106" s="45"/>
      <c r="K106" s="41" t="s">
        <v>1334</v>
      </c>
      <c r="L106" s="26" t="s">
        <v>81</v>
      </c>
      <c r="M106" s="26" t="s">
        <v>89</v>
      </c>
      <c r="N106" s="26" t="s">
        <v>90</v>
      </c>
      <c r="O106" s="26"/>
      <c r="P106" s="26"/>
      <c r="Q106" s="26"/>
      <c r="R106" s="26"/>
      <c r="S106" s="26">
        <v>-1</v>
      </c>
      <c r="T106" s="26"/>
      <c r="U106" s="26"/>
      <c r="V106" s="26"/>
      <c r="W106" s="26"/>
      <c r="X106" s="26">
        <v>0</v>
      </c>
      <c r="Y106" s="26"/>
      <c r="Z106" s="26"/>
      <c r="AA106" s="26"/>
      <c r="AB106" s="26"/>
      <c r="AC106" s="26"/>
      <c r="AD106" s="26"/>
      <c r="AE106" s="26"/>
      <c r="AF106" s="26"/>
      <c r="AG106" s="26">
        <v>-1</v>
      </c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46" t="e">
        <f t="shared" si="2"/>
        <v>#REF!</v>
      </c>
      <c r="AV106" s="35">
        <f t="shared" si="3"/>
        <v>3</v>
      </c>
      <c r="AW106" s="35" t="e">
        <f>(O106*#REF!)+(P106*#REF!)+(Q106*#REF!)+(R106*#REF!)+(S106*#REF!)+(T106*#REF!)+(U106*#REF!)+(V106*#REF!)+(W106*#REF!)+(X106*#REF!)+(Y106*#REF!)+(Z106*#REF!)+(AA106*#REF!)+(AB106*#REF!)+(AC106*#REF!)+(AD106*#REF!)+(AE106*#REF!)+(AF106*#REF!)+(AG106*#REF!)+(AH106*#REF!)+(AI106*#REF!)+(AJ106*#REF!)+(AK106*#REF!)+(AL106*#REF!)+(AM106*#REF!)+(AN106*#REF!)+(AO106*#REF!)+(AP106*#REF!)+(AQ106*#REF!)+(AR106*#REF!)+(AS106*#REF!)+(AT106*#REF!)</f>
        <v>#REF!</v>
      </c>
      <c r="AX106" s="35" t="e">
        <f>#REF!+#REF!+#REF!</f>
        <v>#REF!</v>
      </c>
      <c r="AY106" s="45"/>
      <c r="AZ106" s="45" t="s">
        <v>94</v>
      </c>
      <c r="BA106" s="45"/>
      <c r="BB106" s="45"/>
      <c r="BC106" s="45"/>
      <c r="BD106" s="45"/>
      <c r="BE106" s="26"/>
      <c r="BF106" s="26"/>
      <c r="BG106" s="26"/>
      <c r="BH106" s="26" t="s">
        <v>282</v>
      </c>
      <c r="BI106" s="26" t="s">
        <v>330</v>
      </c>
      <c r="BJ106" s="26"/>
      <c r="BK106" s="26"/>
      <c r="BL106" s="26" t="s">
        <v>318</v>
      </c>
      <c r="BM106" s="26"/>
      <c r="BN106" s="26"/>
      <c r="BO106" s="26"/>
      <c r="BP106" s="26"/>
      <c r="BQ106" s="26"/>
      <c r="BR106" s="26"/>
      <c r="BS106" s="26"/>
      <c r="BT106" s="26"/>
      <c r="BU106" s="42" t="s">
        <v>442</v>
      </c>
      <c r="BV106" s="26" t="s">
        <v>443</v>
      </c>
      <c r="BW106" s="26"/>
    </row>
    <row r="107" spans="1:75" ht="33.75" x14ac:dyDescent="0.25">
      <c r="A107" s="24" t="s">
        <v>75</v>
      </c>
      <c r="B107" s="37" t="s">
        <v>76</v>
      </c>
      <c r="C107" s="39">
        <v>25548</v>
      </c>
      <c r="D107" s="40">
        <v>147</v>
      </c>
      <c r="E107" s="26">
        <v>376</v>
      </c>
      <c r="F107" s="26"/>
      <c r="G107" s="42" t="s">
        <v>113</v>
      </c>
      <c r="H107" s="43"/>
      <c r="I107" s="44" t="s">
        <v>175</v>
      </c>
      <c r="J107" s="45"/>
      <c r="K107" s="41" t="s">
        <v>1334</v>
      </c>
      <c r="L107" s="26" t="s">
        <v>81</v>
      </c>
      <c r="M107" s="26" t="s">
        <v>89</v>
      </c>
      <c r="N107" s="26" t="s">
        <v>90</v>
      </c>
      <c r="O107" s="26"/>
      <c r="P107" s="26">
        <v>1</v>
      </c>
      <c r="Q107" s="26">
        <v>1</v>
      </c>
      <c r="R107" s="26">
        <v>1</v>
      </c>
      <c r="S107" s="26">
        <v>1</v>
      </c>
      <c r="T107" s="26">
        <v>1</v>
      </c>
      <c r="U107" s="26">
        <v>2</v>
      </c>
      <c r="V107" s="26">
        <v>1</v>
      </c>
      <c r="W107" s="26">
        <v>1</v>
      </c>
      <c r="X107" s="26">
        <v>1</v>
      </c>
      <c r="Y107" s="26"/>
      <c r="Z107" s="26"/>
      <c r="AA107" s="26">
        <v>1</v>
      </c>
      <c r="AB107" s="26">
        <v>1</v>
      </c>
      <c r="AC107" s="26">
        <v>1</v>
      </c>
      <c r="AD107" s="26">
        <v>0</v>
      </c>
      <c r="AE107" s="26">
        <v>1</v>
      </c>
      <c r="AF107" s="26"/>
      <c r="AG107" s="26">
        <v>1</v>
      </c>
      <c r="AH107" s="26"/>
      <c r="AI107" s="26"/>
      <c r="AJ107" s="26">
        <v>1</v>
      </c>
      <c r="AK107" s="26"/>
      <c r="AL107" s="26">
        <v>1</v>
      </c>
      <c r="AM107" s="26">
        <v>1</v>
      </c>
      <c r="AN107" s="26"/>
      <c r="AO107" s="26"/>
      <c r="AP107" s="26"/>
      <c r="AQ107" s="26">
        <v>1</v>
      </c>
      <c r="AR107" s="26"/>
      <c r="AS107" s="26">
        <v>1</v>
      </c>
      <c r="AT107" s="26">
        <v>1</v>
      </c>
      <c r="AU107" s="46" t="e">
        <f t="shared" si="2"/>
        <v>#REF!</v>
      </c>
      <c r="AV107" s="35">
        <f t="shared" si="3"/>
        <v>21</v>
      </c>
      <c r="AW107" s="35" t="e">
        <f>(O107*#REF!)+(P107*#REF!)+(Q107*#REF!)+(R107*#REF!)+(S107*#REF!)+(T107*#REF!)+(U107*#REF!)+(V107*#REF!)+(W107*#REF!)+(X107*#REF!)+(Y107*#REF!)+(Z107*#REF!)+(AA107*#REF!)+(AB107*#REF!)+(AC107*#REF!)+(AD107*#REF!)+(AE107*#REF!)+(AF107*#REF!)+(AG107*#REF!)+(AH107*#REF!)+(AI107*#REF!)+(AJ107*#REF!)+(AK107*#REF!)+(AL107*#REF!)+(AM107*#REF!)+(AN107*#REF!)+(AO107*#REF!)+(AP107*#REF!)+(AQ107*#REF!)+(AR107*#REF!)+(AS107*#REF!)+(AT107*#REF!)</f>
        <v>#REF!</v>
      </c>
      <c r="AX107" s="35" t="e">
        <f>#REF!+#REF!+#REF!+#REF!+#REF!+#REF!+#REF!+#REF!+#REF!+#REF!+#REF!+#REF!+#REF!+#REF!+#REF!+#REF!+#REF!+#REF!+#REF!+#REF!+#REF!</f>
        <v>#REF!</v>
      </c>
      <c r="AY107" s="45"/>
      <c r="AZ107" s="45" t="s">
        <v>420</v>
      </c>
      <c r="BA107" s="45"/>
      <c r="BB107" s="45"/>
      <c r="BC107" s="45"/>
      <c r="BD107" s="45"/>
      <c r="BE107" s="26" t="s">
        <v>198</v>
      </c>
      <c r="BF107" s="26"/>
      <c r="BG107" s="26"/>
      <c r="BH107" s="26" t="s">
        <v>95</v>
      </c>
      <c r="BI107" s="26" t="s">
        <v>335</v>
      </c>
      <c r="BJ107" s="26" t="s">
        <v>102</v>
      </c>
      <c r="BK107" s="26" t="s">
        <v>444</v>
      </c>
      <c r="BL107" s="26" t="s">
        <v>445</v>
      </c>
      <c r="BM107" s="26"/>
      <c r="BN107" s="26" t="s">
        <v>446</v>
      </c>
      <c r="BO107" s="26"/>
      <c r="BP107" s="26">
        <v>3</v>
      </c>
      <c r="BQ107" s="26">
        <v>3</v>
      </c>
      <c r="BR107" s="26"/>
      <c r="BS107" s="26"/>
      <c r="BT107" s="26" t="s">
        <v>226</v>
      </c>
      <c r="BU107" s="42" t="s">
        <v>447</v>
      </c>
      <c r="BV107" s="26"/>
      <c r="BW107" s="26"/>
    </row>
    <row r="108" spans="1:75" ht="101.25" x14ac:dyDescent="0.25">
      <c r="A108" s="24" t="s">
        <v>75</v>
      </c>
      <c r="B108" s="37" t="s">
        <v>76</v>
      </c>
      <c r="C108" s="39">
        <v>25549</v>
      </c>
      <c r="D108" s="40">
        <v>148</v>
      </c>
      <c r="E108" s="26">
        <v>327</v>
      </c>
      <c r="F108" s="26"/>
      <c r="G108" s="42" t="s">
        <v>78</v>
      </c>
      <c r="H108" s="43" t="s">
        <v>79</v>
      </c>
      <c r="I108" s="44" t="s">
        <v>79</v>
      </c>
      <c r="J108" s="45"/>
      <c r="K108" s="41" t="s">
        <v>1334</v>
      </c>
      <c r="L108" s="26" t="s">
        <v>81</v>
      </c>
      <c r="M108" s="26" t="s">
        <v>82</v>
      </c>
      <c r="N108" s="26" t="s">
        <v>104</v>
      </c>
      <c r="O108" s="26">
        <v>-1</v>
      </c>
      <c r="P108" s="26">
        <v>-1</v>
      </c>
      <c r="Q108" s="26">
        <v>-1</v>
      </c>
      <c r="R108" s="26">
        <v>-1</v>
      </c>
      <c r="S108" s="26">
        <v>1</v>
      </c>
      <c r="T108" s="26">
        <v>-1</v>
      </c>
      <c r="U108" s="26">
        <v>-1</v>
      </c>
      <c r="V108" s="26">
        <v>-1</v>
      </c>
      <c r="W108" s="26">
        <v>-1</v>
      </c>
      <c r="X108" s="26">
        <v>-1</v>
      </c>
      <c r="Y108" s="26">
        <v>-1</v>
      </c>
      <c r="Z108" s="26">
        <v>-1</v>
      </c>
      <c r="AA108" s="26">
        <v>-1</v>
      </c>
      <c r="AB108" s="26">
        <v>-1</v>
      </c>
      <c r="AC108" s="26">
        <v>-1</v>
      </c>
      <c r="AD108" s="26">
        <v>-1</v>
      </c>
      <c r="AE108" s="26">
        <v>-1</v>
      </c>
      <c r="AF108" s="26">
        <v>-1</v>
      </c>
      <c r="AG108" s="26">
        <v>0</v>
      </c>
      <c r="AH108" s="26"/>
      <c r="AI108" s="26">
        <v>-1</v>
      </c>
      <c r="AJ108" s="26"/>
      <c r="AK108" s="26"/>
      <c r="AL108" s="26">
        <v>-1</v>
      </c>
      <c r="AM108" s="26"/>
      <c r="AN108" s="26"/>
      <c r="AO108" s="26"/>
      <c r="AP108" s="26">
        <v>-1</v>
      </c>
      <c r="AQ108" s="26">
        <v>0</v>
      </c>
      <c r="AR108" s="26"/>
      <c r="AS108" s="26">
        <v>0</v>
      </c>
      <c r="AT108" s="26">
        <v>-1</v>
      </c>
      <c r="AU108" s="46" t="e">
        <f t="shared" si="2"/>
        <v>#REF!</v>
      </c>
      <c r="AV108" s="35">
        <f t="shared" si="3"/>
        <v>25</v>
      </c>
      <c r="AW108" s="35" t="e">
        <f>(O108*#REF!)+(P108*#REF!)+(Q108*#REF!)+(R108*#REF!)+(S108*#REF!)+(T108*#REF!)+(U108*#REF!)+(V108*#REF!)+(W108*#REF!)+(X108*#REF!)+(Y108*#REF!)+(Z108*#REF!)+(AA108*#REF!)+(AB108*#REF!)+(AC108*#REF!)+(AD108*#REF!)+(AE108*#REF!)+(AF108*#REF!)+(AG108*#REF!)+(AH108*#REF!)+(AI108*#REF!)+(AJ108*#REF!)+(AK108*#REF!)+(AL108*#REF!)+(AM108*#REF!)+(AN108*#REF!)+(AO108*#REF!)+(AP108*#REF!)+(AQ108*#REF!)+(AR108*#REF!)+(AS108*#REF!)+(AT108*#REF!)</f>
        <v>#REF!</v>
      </c>
      <c r="AX108" s="35" t="e">
        <f>#REF!+#REF!+#REF!+#REF!+#REF!+#REF!+#REF!+#REF!+#REF!+#REF!+#REF!+#REF!+#REF!+#REF!+#REF!+#REF!+#REF!+#REF!+#REF!+#REF!+#REF!+#REF!+#REF!+#REF!+#REF!</f>
        <v>#REF!</v>
      </c>
      <c r="AY108" s="48" t="s">
        <v>171</v>
      </c>
      <c r="AZ108" s="48" t="s">
        <v>387</v>
      </c>
      <c r="BA108" s="48" t="s">
        <v>93</v>
      </c>
      <c r="BB108" s="48"/>
      <c r="BC108" s="48"/>
      <c r="BD108" s="48"/>
      <c r="BE108" s="26"/>
      <c r="BF108" s="26"/>
      <c r="BG108" s="26"/>
      <c r="BH108" s="26" t="s">
        <v>84</v>
      </c>
      <c r="BI108" s="26" t="s">
        <v>85</v>
      </c>
      <c r="BJ108" s="26" t="s">
        <v>141</v>
      </c>
      <c r="BK108" s="26"/>
      <c r="BL108" s="26" t="s">
        <v>86</v>
      </c>
      <c r="BM108" s="26"/>
      <c r="BN108" s="26" t="s">
        <v>448</v>
      </c>
      <c r="BO108" s="26"/>
      <c r="BP108" s="26">
        <v>1</v>
      </c>
      <c r="BQ108" s="26">
        <v>1</v>
      </c>
      <c r="BR108" s="26">
        <v>1</v>
      </c>
      <c r="BS108" s="26">
        <v>1</v>
      </c>
      <c r="BT108" s="26" t="s">
        <v>449</v>
      </c>
      <c r="BU108" s="42"/>
      <c r="BV108" s="26" t="s">
        <v>450</v>
      </c>
      <c r="BW108" s="26"/>
    </row>
    <row r="109" spans="1:75" ht="33.75" x14ac:dyDescent="0.25">
      <c r="A109" s="24" t="s">
        <v>75</v>
      </c>
      <c r="B109" s="37" t="s">
        <v>76</v>
      </c>
      <c r="C109" s="39">
        <v>25550</v>
      </c>
      <c r="D109" s="40">
        <v>151</v>
      </c>
      <c r="E109" s="26">
        <v>371</v>
      </c>
      <c r="F109" s="26"/>
      <c r="G109" s="42" t="s">
        <v>78</v>
      </c>
      <c r="H109" s="43" t="s">
        <v>114</v>
      </c>
      <c r="I109" s="44" t="s">
        <v>451</v>
      </c>
      <c r="J109" s="45" t="s">
        <v>80</v>
      </c>
      <c r="K109" s="41" t="s">
        <v>1334</v>
      </c>
      <c r="L109" s="26" t="s">
        <v>81</v>
      </c>
      <c r="M109" s="26" t="s">
        <v>82</v>
      </c>
      <c r="N109" s="26" t="s">
        <v>102</v>
      </c>
      <c r="O109" s="26">
        <v>-1</v>
      </c>
      <c r="P109" s="26">
        <v>-1</v>
      </c>
      <c r="Q109" s="26">
        <v>-1</v>
      </c>
      <c r="R109" s="26">
        <v>0</v>
      </c>
      <c r="S109" s="26">
        <v>0</v>
      </c>
      <c r="T109" s="26"/>
      <c r="U109" s="26"/>
      <c r="V109" s="26">
        <v>-1</v>
      </c>
      <c r="W109" s="26">
        <v>-1</v>
      </c>
      <c r="X109" s="26"/>
      <c r="Y109" s="26">
        <v>-1</v>
      </c>
      <c r="Z109" s="26"/>
      <c r="AA109" s="26">
        <v>-1</v>
      </c>
      <c r="AB109" s="26">
        <v>-1</v>
      </c>
      <c r="AC109" s="26">
        <v>-1</v>
      </c>
      <c r="AD109" s="26">
        <v>-1</v>
      </c>
      <c r="AE109" s="26">
        <v>0</v>
      </c>
      <c r="AF109" s="26">
        <v>-1</v>
      </c>
      <c r="AG109" s="26">
        <v>-1</v>
      </c>
      <c r="AH109" s="26"/>
      <c r="AI109" s="26">
        <v>-1</v>
      </c>
      <c r="AJ109" s="26"/>
      <c r="AK109" s="26"/>
      <c r="AL109" s="26"/>
      <c r="AM109" s="26"/>
      <c r="AN109" s="26"/>
      <c r="AO109" s="26"/>
      <c r="AP109" s="26">
        <v>-1</v>
      </c>
      <c r="AQ109" s="26">
        <v>-1</v>
      </c>
      <c r="AR109" s="26"/>
      <c r="AS109" s="26">
        <v>-1</v>
      </c>
      <c r="AT109" s="26">
        <v>-1</v>
      </c>
      <c r="AU109" s="46" t="e">
        <f t="shared" si="2"/>
        <v>#REF!</v>
      </c>
      <c r="AV109" s="35">
        <f t="shared" si="3"/>
        <v>20</v>
      </c>
      <c r="AW109" s="35" t="e">
        <f>(O109*#REF!)+(P109*#REF!)+(Q109*#REF!)+(R109*#REF!)+(S109*#REF!)+(T109*#REF!)+(U109*#REF!)+(V109*#REF!)+(W109*#REF!)+(X109*#REF!)+(Y109*#REF!)+(Z109*#REF!)+(AA109*#REF!)+(AB109*#REF!)+(AC109*#REF!)+(AD109*#REF!)+(AE109*#REF!)+(AF109*#REF!)+(AG109*#REF!)+(AH109*#REF!)+(AI109*#REF!)+(AJ109*#REF!)+(AK109*#REF!)+(AL109*#REF!)+(AM109*#REF!)+(AN109*#REF!)+(AO109*#REF!)+(AP109*#REF!)+(AQ109*#REF!)+(AR109*#REF!)+(AS109*#REF!)+(AT109*#REF!)</f>
        <v>#REF!</v>
      </c>
      <c r="AX109" s="35" t="e">
        <f>#REF!+#REF!+#REF!+#REF!+#REF!+#REF!+#REF!+#REF!+#REF!+#REF!+#REF!+#REF!+#REF!+#REF!+#REF!+#REF!+#REF!+#REF!+#REF!+#REF!</f>
        <v>#REF!</v>
      </c>
      <c r="AY109" s="45" t="s">
        <v>92</v>
      </c>
      <c r="AZ109" s="45" t="s">
        <v>92</v>
      </c>
      <c r="BA109" s="45" t="s">
        <v>93</v>
      </c>
      <c r="BB109" s="45"/>
      <c r="BC109" s="45"/>
      <c r="BD109" s="45" t="s">
        <v>94</v>
      </c>
      <c r="BE109" s="26"/>
      <c r="BF109" s="26"/>
      <c r="BG109" s="26"/>
      <c r="BH109" s="26" t="s">
        <v>84</v>
      </c>
      <c r="BI109" s="26" t="s">
        <v>85</v>
      </c>
      <c r="BJ109" s="26" t="s">
        <v>83</v>
      </c>
      <c r="BK109" s="26"/>
      <c r="BL109" s="26" t="s">
        <v>452</v>
      </c>
      <c r="BM109" s="26"/>
      <c r="BN109" s="26"/>
      <c r="BO109" s="26"/>
      <c r="BP109" s="26">
        <v>1</v>
      </c>
      <c r="BQ109" s="26"/>
      <c r="BR109" s="26">
        <v>1</v>
      </c>
      <c r="BS109" s="26"/>
      <c r="BT109" s="26"/>
      <c r="BU109" s="42" t="s">
        <v>453</v>
      </c>
      <c r="BV109" s="26" t="s">
        <v>454</v>
      </c>
      <c r="BW109" s="26"/>
    </row>
    <row r="110" spans="1:75" ht="33.75" x14ac:dyDescent="0.25">
      <c r="A110" s="24" t="s">
        <v>75</v>
      </c>
      <c r="B110" s="37" t="s">
        <v>76</v>
      </c>
      <c r="C110" s="39">
        <v>25551</v>
      </c>
      <c r="D110" s="40">
        <v>154</v>
      </c>
      <c r="E110" s="26">
        <v>391</v>
      </c>
      <c r="F110" s="26"/>
      <c r="G110" s="42" t="s">
        <v>100</v>
      </c>
      <c r="H110" s="43"/>
      <c r="I110" s="44" t="s">
        <v>132</v>
      </c>
      <c r="J110" s="45"/>
      <c r="K110" s="41" t="s">
        <v>1334</v>
      </c>
      <c r="L110" s="26" t="s">
        <v>133</v>
      </c>
      <c r="M110" s="26" t="s">
        <v>230</v>
      </c>
      <c r="N110" s="26" t="s">
        <v>455</v>
      </c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46">
        <v>0</v>
      </c>
      <c r="AV110" s="35">
        <f t="shared" si="3"/>
        <v>0</v>
      </c>
      <c r="AW110" s="35" t="e">
        <f>(O110*#REF!)+(P110*#REF!)+(Q110*#REF!)+(R110*#REF!)+(S110*#REF!)+(T110*#REF!)+(U110*#REF!)+(V110*#REF!)+(W110*#REF!)+(X110*#REF!)+(Y110*#REF!)+(Z110*#REF!)+(AA110*#REF!)+(AB110*#REF!)+(AC110*#REF!)+(AD110*#REF!)+(AE110*#REF!)+(AF110*#REF!)+(AG110*#REF!)+(AH110*#REF!)+(AI110*#REF!)+(AJ110*#REF!)+(AK110*#REF!)+(AL110*#REF!)+(AM110*#REF!)+(AN110*#REF!)+(AO110*#REF!)+(AP110*#REF!)+(AQ110*#REF!)+(AR110*#REF!)+(AS110*#REF!)+(AT110*#REF!)</f>
        <v>#REF!</v>
      </c>
      <c r="AX110" s="49">
        <v>0</v>
      </c>
      <c r="AY110" s="45"/>
      <c r="AZ110" s="45"/>
      <c r="BA110" s="45"/>
      <c r="BB110" s="45"/>
      <c r="BC110" s="45"/>
      <c r="BD110" s="45"/>
      <c r="BE110" s="26"/>
      <c r="BF110" s="26"/>
      <c r="BG110" s="26"/>
      <c r="BH110" s="26"/>
      <c r="BI110" s="26"/>
      <c r="BJ110" s="26"/>
      <c r="BK110" s="26"/>
      <c r="BL110" s="26"/>
      <c r="BM110" s="26" t="s">
        <v>456</v>
      </c>
      <c r="BN110" s="26"/>
      <c r="BO110" s="26"/>
      <c r="BP110" s="26"/>
      <c r="BQ110" s="26"/>
      <c r="BR110" s="26"/>
      <c r="BS110" s="26"/>
      <c r="BT110" s="26"/>
      <c r="BU110" s="42"/>
      <c r="BV110" s="26"/>
      <c r="BW110" s="26"/>
    </row>
    <row r="111" spans="1:75" ht="33.75" x14ac:dyDescent="0.25">
      <c r="A111" s="24" t="s">
        <v>75</v>
      </c>
      <c r="B111" s="37" t="s">
        <v>76</v>
      </c>
      <c r="C111" s="39">
        <v>25552</v>
      </c>
      <c r="D111" s="40">
        <v>155</v>
      </c>
      <c r="E111" s="26">
        <v>419</v>
      </c>
      <c r="F111" s="26"/>
      <c r="G111" s="42" t="s">
        <v>100</v>
      </c>
      <c r="H111" s="43" t="s">
        <v>79</v>
      </c>
      <c r="I111" s="44" t="s">
        <v>101</v>
      </c>
      <c r="J111" s="45"/>
      <c r="K111" s="41" t="s">
        <v>1334</v>
      </c>
      <c r="L111" s="26" t="s">
        <v>133</v>
      </c>
      <c r="M111" s="26" t="s">
        <v>178</v>
      </c>
      <c r="N111" s="26" t="s">
        <v>457</v>
      </c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46" t="e">
        <f t="shared" si="2"/>
        <v>#REF!</v>
      </c>
      <c r="AV111" s="35">
        <f t="shared" si="3"/>
        <v>0</v>
      </c>
      <c r="AW111" s="35" t="e">
        <f>(O111*#REF!)+(P111*#REF!)+(Q111*#REF!)+(R111*#REF!)+(S111*#REF!)+(T111*#REF!)+(U111*#REF!)+(V111*#REF!)+(W111*#REF!)+(X111*#REF!)+(Y111*#REF!)+(Z111*#REF!)+(AA111*#REF!)+(AB111*#REF!)+(AC111*#REF!)+(AD111*#REF!)+(AE111*#REF!)+(AF111*#REF!)+(AG111*#REF!)+(AH111*#REF!)+(AI111*#REF!)+(AJ111*#REF!)+(AK111*#REF!)+(AL111*#REF!)+(AM111*#REF!)+(AN111*#REF!)+(AO111*#REF!)+(AP111*#REF!)+(AQ111*#REF!)+(AR111*#REF!)+(AS111*#REF!)+(AT111*#REF!)</f>
        <v>#REF!</v>
      </c>
      <c r="AX111" s="49"/>
      <c r="AY111" s="45"/>
      <c r="AZ111" s="45"/>
      <c r="BA111" s="45"/>
      <c r="BB111" s="45"/>
      <c r="BC111" s="45"/>
      <c r="BD111" s="45"/>
      <c r="BE111" s="26"/>
      <c r="BF111" s="26"/>
      <c r="BG111" s="26"/>
      <c r="BH111" s="26"/>
      <c r="BI111" s="26"/>
      <c r="BJ111" s="26"/>
      <c r="BK111" s="26"/>
      <c r="BL111" s="26"/>
      <c r="BM111" s="26" t="s">
        <v>458</v>
      </c>
      <c r="BN111" s="26"/>
      <c r="BO111" s="26"/>
      <c r="BP111" s="26"/>
      <c r="BQ111" s="26"/>
      <c r="BR111" s="26"/>
      <c r="BS111" s="26"/>
      <c r="BT111" s="26"/>
      <c r="BU111" s="42"/>
      <c r="BV111" s="26" t="s">
        <v>459</v>
      </c>
      <c r="BW111" s="26"/>
    </row>
    <row r="112" spans="1:75" ht="45" x14ac:dyDescent="0.25">
      <c r="A112" s="24" t="s">
        <v>75</v>
      </c>
      <c r="B112" s="37" t="s">
        <v>76</v>
      </c>
      <c r="C112" s="39">
        <v>25553</v>
      </c>
      <c r="D112" s="40">
        <v>156</v>
      </c>
      <c r="E112" s="26">
        <v>416</v>
      </c>
      <c r="F112" s="26"/>
      <c r="G112" s="42" t="s">
        <v>100</v>
      </c>
      <c r="H112" s="43" t="s">
        <v>79</v>
      </c>
      <c r="I112" s="44" t="s">
        <v>101</v>
      </c>
      <c r="J112" s="45"/>
      <c r="K112" s="41" t="s">
        <v>1334</v>
      </c>
      <c r="L112" s="26" t="s">
        <v>133</v>
      </c>
      <c r="M112" s="26" t="s">
        <v>178</v>
      </c>
      <c r="N112" s="26" t="s">
        <v>460</v>
      </c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46">
        <v>0</v>
      </c>
      <c r="AV112" s="35">
        <f t="shared" si="3"/>
        <v>0</v>
      </c>
      <c r="AW112" s="35" t="e">
        <f>(O112*#REF!)+(P112*#REF!)+(Q112*#REF!)+(R112*#REF!)+(S112*#REF!)+(T112*#REF!)+(U112*#REF!)+(V112*#REF!)+(W112*#REF!)+(X112*#REF!)+(Y112*#REF!)+(Z112*#REF!)+(AA112*#REF!)+(AB112*#REF!)+(AC112*#REF!)+(AD112*#REF!)+(AE112*#REF!)+(AF112*#REF!)+(AG112*#REF!)+(AH112*#REF!)+(AI112*#REF!)+(AJ112*#REF!)+(AK112*#REF!)+(AL112*#REF!)+(AM112*#REF!)+(AN112*#REF!)+(AO112*#REF!)+(AP112*#REF!)+(AQ112*#REF!)+(AR112*#REF!)+(AS112*#REF!)+(AT112*#REF!)</f>
        <v>#REF!</v>
      </c>
      <c r="AX112" s="49">
        <v>0</v>
      </c>
      <c r="AY112" s="45"/>
      <c r="AZ112" s="45"/>
      <c r="BA112" s="45"/>
      <c r="BB112" s="45"/>
      <c r="BC112" s="45"/>
      <c r="BD112" s="45"/>
      <c r="BE112" s="26"/>
      <c r="BF112" s="26"/>
      <c r="BG112" s="26"/>
      <c r="BH112" s="26"/>
      <c r="BI112" s="26"/>
      <c r="BJ112" s="26"/>
      <c r="BK112" s="26"/>
      <c r="BL112" s="26"/>
      <c r="BM112" s="26" t="s">
        <v>461</v>
      </c>
      <c r="BN112" s="26"/>
      <c r="BO112" s="26"/>
      <c r="BP112" s="26"/>
      <c r="BQ112" s="26"/>
      <c r="BR112" s="26"/>
      <c r="BS112" s="26"/>
      <c r="BT112" s="26"/>
      <c r="BU112" s="42" t="s">
        <v>462</v>
      </c>
      <c r="BV112" s="26" t="s">
        <v>463</v>
      </c>
      <c r="BW112" s="26" t="s">
        <v>130</v>
      </c>
    </row>
    <row r="113" spans="1:75" ht="67.5" x14ac:dyDescent="0.25">
      <c r="A113" s="24" t="s">
        <v>75</v>
      </c>
      <c r="B113" s="37" t="s">
        <v>76</v>
      </c>
      <c r="C113" s="39">
        <v>25554</v>
      </c>
      <c r="D113" s="40">
        <v>157</v>
      </c>
      <c r="E113" s="26">
        <v>401</v>
      </c>
      <c r="F113" s="26"/>
      <c r="G113" s="42" t="s">
        <v>100</v>
      </c>
      <c r="H113" s="43" t="s">
        <v>79</v>
      </c>
      <c r="I113" s="44" t="s">
        <v>101</v>
      </c>
      <c r="J113" s="45"/>
      <c r="K113" s="41" t="s">
        <v>1334</v>
      </c>
      <c r="L113" s="26" t="s">
        <v>133</v>
      </c>
      <c r="M113" s="26" t="s">
        <v>178</v>
      </c>
      <c r="N113" s="26" t="s">
        <v>464</v>
      </c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46">
        <v>0</v>
      </c>
      <c r="AV113" s="35">
        <f t="shared" si="3"/>
        <v>0</v>
      </c>
      <c r="AW113" s="35" t="e">
        <f>(O113*#REF!)+(P113*#REF!)+(Q113*#REF!)+(R113*#REF!)+(S113*#REF!)+(T113*#REF!)+(U113*#REF!)+(V113*#REF!)+(W113*#REF!)+(X113*#REF!)+(Y113*#REF!)+(Z113*#REF!)+(AA113*#REF!)+(AB113*#REF!)+(AC113*#REF!)+(AD113*#REF!)+(AE113*#REF!)+(AF113*#REF!)+(AG113*#REF!)+(AH113*#REF!)+(AI113*#REF!)+(AJ113*#REF!)+(AK113*#REF!)+(AL113*#REF!)+(AM113*#REF!)+(AN113*#REF!)+(AO113*#REF!)+(AP113*#REF!)+(AQ113*#REF!)+(AR113*#REF!)+(AS113*#REF!)+(AT113*#REF!)</f>
        <v>#REF!</v>
      </c>
      <c r="AX113" s="49">
        <v>0</v>
      </c>
      <c r="AY113" s="45"/>
      <c r="AZ113" s="45"/>
      <c r="BA113" s="45"/>
      <c r="BB113" s="45"/>
      <c r="BC113" s="45"/>
      <c r="BD113" s="45"/>
      <c r="BE113" s="26"/>
      <c r="BF113" s="26"/>
      <c r="BG113" s="26"/>
      <c r="BH113" s="26"/>
      <c r="BI113" s="26"/>
      <c r="BJ113" s="26"/>
      <c r="BK113" s="26"/>
      <c r="BL113" s="26"/>
      <c r="BM113" s="26" t="s">
        <v>465</v>
      </c>
      <c r="BN113" s="26"/>
      <c r="BO113" s="26"/>
      <c r="BP113" s="26"/>
      <c r="BQ113" s="26"/>
      <c r="BR113" s="26"/>
      <c r="BS113" s="26"/>
      <c r="BT113" s="26"/>
      <c r="BU113" s="42" t="s">
        <v>466</v>
      </c>
      <c r="BV113" s="26" t="s">
        <v>467</v>
      </c>
      <c r="BW113" s="26"/>
    </row>
    <row r="114" spans="1:75" ht="45" x14ac:dyDescent="0.25">
      <c r="A114" s="24" t="s">
        <v>75</v>
      </c>
      <c r="B114" s="37" t="s">
        <v>76</v>
      </c>
      <c r="C114" s="39">
        <v>25555</v>
      </c>
      <c r="D114" s="40">
        <v>158</v>
      </c>
      <c r="E114" s="26">
        <v>426</v>
      </c>
      <c r="F114" s="26"/>
      <c r="G114" s="42" t="s">
        <v>100</v>
      </c>
      <c r="H114" s="43" t="s">
        <v>79</v>
      </c>
      <c r="I114" s="44" t="s">
        <v>101</v>
      </c>
      <c r="J114" s="45"/>
      <c r="K114" s="41" t="s">
        <v>1334</v>
      </c>
      <c r="L114" s="26" t="s">
        <v>133</v>
      </c>
      <c r="M114" s="26" t="s">
        <v>468</v>
      </c>
      <c r="N114" s="26" t="s">
        <v>433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46" t="e">
        <f t="shared" si="2"/>
        <v>#REF!</v>
      </c>
      <c r="AV114" s="35">
        <f t="shared" si="3"/>
        <v>0</v>
      </c>
      <c r="AW114" s="35" t="e">
        <f>(O114*#REF!)+(P114*#REF!)+(Q114*#REF!)+(R114*#REF!)+(S114*#REF!)+(T114*#REF!)+(U114*#REF!)+(V114*#REF!)+(W114*#REF!)+(X114*#REF!)+(Y114*#REF!)+(Z114*#REF!)+(AA114*#REF!)+(AB114*#REF!)+(AC114*#REF!)+(AD114*#REF!)+(AE114*#REF!)+(AF114*#REF!)+(AG114*#REF!)+(AH114*#REF!)+(AI114*#REF!)+(AJ114*#REF!)+(AK114*#REF!)+(AL114*#REF!)+(AM114*#REF!)+(AN114*#REF!)+(AO114*#REF!)+(AP114*#REF!)+(AQ114*#REF!)+(AR114*#REF!)+(AS114*#REF!)+(AT114*#REF!)</f>
        <v>#REF!</v>
      </c>
      <c r="AX114" s="49"/>
      <c r="AY114" s="45"/>
      <c r="AZ114" s="45"/>
      <c r="BA114" s="45"/>
      <c r="BB114" s="45"/>
      <c r="BC114" s="45"/>
      <c r="BD114" s="45"/>
      <c r="BE114" s="26"/>
      <c r="BF114" s="26"/>
      <c r="BG114" s="26"/>
      <c r="BH114" s="26"/>
      <c r="BI114" s="26"/>
      <c r="BJ114" s="26"/>
      <c r="BK114" s="26"/>
      <c r="BL114" s="26"/>
      <c r="BM114" s="26" t="s">
        <v>433</v>
      </c>
      <c r="BN114" s="26" t="s">
        <v>469</v>
      </c>
      <c r="BO114" s="26"/>
      <c r="BP114" s="26"/>
      <c r="BQ114" s="26"/>
      <c r="BR114" s="26"/>
      <c r="BS114" s="26"/>
      <c r="BT114" s="26"/>
      <c r="BU114" s="42" t="s">
        <v>470</v>
      </c>
      <c r="BV114" s="26" t="s">
        <v>471</v>
      </c>
      <c r="BW114" s="26"/>
    </row>
    <row r="115" spans="1:75" ht="27" x14ac:dyDescent="0.25">
      <c r="A115" s="24" t="s">
        <v>75</v>
      </c>
      <c r="B115" s="37" t="s">
        <v>76</v>
      </c>
      <c r="C115" s="39">
        <v>25556</v>
      </c>
      <c r="D115" s="40">
        <v>160</v>
      </c>
      <c r="E115" s="26">
        <v>466</v>
      </c>
      <c r="F115" s="26"/>
      <c r="G115" s="42" t="s">
        <v>113</v>
      </c>
      <c r="H115" s="43"/>
      <c r="I115" s="44" t="s">
        <v>175</v>
      </c>
      <c r="J115" s="45"/>
      <c r="K115" s="41" t="s">
        <v>1334</v>
      </c>
      <c r="L115" s="26" t="s">
        <v>81</v>
      </c>
      <c r="M115" s="26" t="s">
        <v>126</v>
      </c>
      <c r="N115" s="26" t="s">
        <v>162</v>
      </c>
      <c r="O115" s="26">
        <v>1</v>
      </c>
      <c r="P115" s="26">
        <v>1</v>
      </c>
      <c r="Q115" s="26">
        <v>1</v>
      </c>
      <c r="R115" s="26">
        <v>1</v>
      </c>
      <c r="S115" s="26">
        <v>2</v>
      </c>
      <c r="T115" s="26">
        <v>1</v>
      </c>
      <c r="U115" s="26">
        <v>1</v>
      </c>
      <c r="V115" s="26">
        <v>1</v>
      </c>
      <c r="W115" s="26">
        <v>1</v>
      </c>
      <c r="X115" s="26">
        <v>1</v>
      </c>
      <c r="Y115" s="26">
        <v>1</v>
      </c>
      <c r="Z115" s="26">
        <v>1</v>
      </c>
      <c r="AA115" s="26">
        <v>1</v>
      </c>
      <c r="AB115" s="26">
        <v>1</v>
      </c>
      <c r="AC115" s="26">
        <v>1</v>
      </c>
      <c r="AD115" s="26">
        <v>1</v>
      </c>
      <c r="AE115" s="26">
        <v>1</v>
      </c>
      <c r="AF115" s="26">
        <v>1</v>
      </c>
      <c r="AG115" s="26">
        <v>2</v>
      </c>
      <c r="AH115" s="26">
        <v>1</v>
      </c>
      <c r="AI115" s="26">
        <v>1</v>
      </c>
      <c r="AJ115" s="26">
        <v>1</v>
      </c>
      <c r="AK115" s="26">
        <v>1</v>
      </c>
      <c r="AL115" s="26">
        <v>1</v>
      </c>
      <c r="AM115" s="26">
        <v>1</v>
      </c>
      <c r="AN115" s="26">
        <v>1</v>
      </c>
      <c r="AO115" s="26">
        <v>1</v>
      </c>
      <c r="AP115" s="26">
        <v>1</v>
      </c>
      <c r="AQ115" s="26">
        <v>1</v>
      </c>
      <c r="AR115" s="26">
        <v>1</v>
      </c>
      <c r="AS115" s="26">
        <v>1</v>
      </c>
      <c r="AT115" s="26">
        <v>1</v>
      </c>
      <c r="AU115" s="46" t="e">
        <f t="shared" si="2"/>
        <v>#REF!</v>
      </c>
      <c r="AV115" s="35">
        <f t="shared" si="3"/>
        <v>32</v>
      </c>
      <c r="AW115" s="35" t="e">
        <f>(O115*#REF!)+(P115*#REF!)+(Q115*#REF!)+(R115*#REF!)+(S115*#REF!)+(T115*#REF!)+(U115*#REF!)+(V115*#REF!)+(W115*#REF!)+(X115*#REF!)+(Y115*#REF!)+(Z115*#REF!)+(AA115*#REF!)+(AB115*#REF!)+(AC115*#REF!)+(AD115*#REF!)+(AE115*#REF!)+(AF115*#REF!)+(AG115*#REF!)+(AH115*#REF!)+(AI115*#REF!)+(AJ115*#REF!)+(AK115*#REF!)+(AL115*#REF!)+(AM115*#REF!)+(AN115*#REF!)+(AO115*#REF!)+(AP115*#REF!)+(AQ115*#REF!)+(AR115*#REF!)+(AS115*#REF!)+(AT115*#REF!)</f>
        <v>#REF!</v>
      </c>
      <c r="AX115" s="35" t="e">
        <f>#REF!+#REF!+#REF!+#REF!+#REF!+#REF!+#REF!+#REF!+#REF!+#REF!+#REF!+#REF!+#REF!+#REF!+#REF!+#REF!+#REF!+#REF!+#REF!+#REF!+#REF!+#REF!+#REF!+#REF!+#REF!+#REF!+#REF!+#REF!+#REF!+#REF!+#REF!+#REF!</f>
        <v>#REF!</v>
      </c>
      <c r="AY115" s="48" t="s">
        <v>115</v>
      </c>
      <c r="AZ115" s="48" t="s">
        <v>115</v>
      </c>
      <c r="BA115" s="48" t="s">
        <v>116</v>
      </c>
      <c r="BB115" s="48" t="s">
        <v>115</v>
      </c>
      <c r="BC115" s="48" t="s">
        <v>116</v>
      </c>
      <c r="BD115" s="48" t="s">
        <v>117</v>
      </c>
      <c r="BE115" s="26" t="s">
        <v>198</v>
      </c>
      <c r="BF115" s="26"/>
      <c r="BG115" s="26"/>
      <c r="BH115" s="26" t="s">
        <v>118</v>
      </c>
      <c r="BI115" s="26" t="s">
        <v>472</v>
      </c>
      <c r="BJ115" s="26" t="s">
        <v>150</v>
      </c>
      <c r="BK115" s="26" t="s">
        <v>397</v>
      </c>
      <c r="BL115" s="26" t="s">
        <v>86</v>
      </c>
      <c r="BM115" s="26"/>
      <c r="BN115" s="26" t="s">
        <v>473</v>
      </c>
      <c r="BO115" s="26"/>
      <c r="BP115" s="26">
        <v>2</v>
      </c>
      <c r="BQ115" s="26">
        <v>2</v>
      </c>
      <c r="BR115" s="26">
        <v>2</v>
      </c>
      <c r="BS115" s="26">
        <v>2</v>
      </c>
      <c r="BT115" s="26" t="s">
        <v>226</v>
      </c>
      <c r="BU115" s="42"/>
      <c r="BV115" s="26"/>
      <c r="BW115" s="26"/>
    </row>
    <row r="116" spans="1:75" ht="33.75" x14ac:dyDescent="0.25">
      <c r="A116" s="24" t="s">
        <v>75</v>
      </c>
      <c r="B116" s="37" t="s">
        <v>76</v>
      </c>
      <c r="C116" s="39">
        <v>25557</v>
      </c>
      <c r="D116" s="40">
        <v>161</v>
      </c>
      <c r="E116" s="26">
        <v>424</v>
      </c>
      <c r="F116" s="26"/>
      <c r="G116" s="42" t="s">
        <v>78</v>
      </c>
      <c r="H116" s="43"/>
      <c r="I116" s="44" t="s">
        <v>137</v>
      </c>
      <c r="J116" s="45" t="s">
        <v>80</v>
      </c>
      <c r="K116" s="41" t="s">
        <v>1334</v>
      </c>
      <c r="L116" s="26" t="s">
        <v>81</v>
      </c>
      <c r="M116" s="26" t="s">
        <v>82</v>
      </c>
      <c r="N116" s="26" t="s">
        <v>83</v>
      </c>
      <c r="O116" s="26"/>
      <c r="P116" s="26"/>
      <c r="Q116" s="26"/>
      <c r="R116" s="26"/>
      <c r="S116" s="26">
        <v>1</v>
      </c>
      <c r="T116" s="26"/>
      <c r="U116" s="26"/>
      <c r="V116" s="26"/>
      <c r="W116" s="26"/>
      <c r="X116" s="26">
        <v>1</v>
      </c>
      <c r="Y116" s="26"/>
      <c r="Z116" s="26"/>
      <c r="AA116" s="26">
        <v>-1</v>
      </c>
      <c r="AB116" s="26">
        <v>-1</v>
      </c>
      <c r="AC116" s="26">
        <v>-1</v>
      </c>
      <c r="AD116" s="26">
        <v>-1</v>
      </c>
      <c r="AE116" s="26">
        <v>-1</v>
      </c>
      <c r="AF116" s="26">
        <v>-2</v>
      </c>
      <c r="AG116" s="26">
        <v>-2</v>
      </c>
      <c r="AH116" s="26"/>
      <c r="AI116" s="26">
        <v>-1</v>
      </c>
      <c r="AJ116" s="26">
        <v>-1</v>
      </c>
      <c r="AK116" s="26"/>
      <c r="AL116" s="26">
        <v>-1</v>
      </c>
      <c r="AM116" s="26">
        <v>-1</v>
      </c>
      <c r="AN116" s="26">
        <v>-1</v>
      </c>
      <c r="AO116" s="26"/>
      <c r="AP116" s="26">
        <v>-1</v>
      </c>
      <c r="AQ116" s="26">
        <v>-1</v>
      </c>
      <c r="AR116" s="26"/>
      <c r="AS116" s="26">
        <v>0</v>
      </c>
      <c r="AT116" s="26">
        <v>0</v>
      </c>
      <c r="AU116" s="46" t="e">
        <f t="shared" si="2"/>
        <v>#REF!</v>
      </c>
      <c r="AV116" s="35">
        <f t="shared" si="3"/>
        <v>18</v>
      </c>
      <c r="AW116" s="35" t="e">
        <f>(O116*#REF!)+(P116*#REF!)+(Q116*#REF!)+(R116*#REF!)+(S116*#REF!)+(T116*#REF!)+(U116*#REF!)+(V116*#REF!)+(W116*#REF!)+(X116*#REF!)+(Y116*#REF!)+(Z116*#REF!)+(AA116*#REF!)+(AB116*#REF!)+(AC116*#REF!)+(AD116*#REF!)+(AE116*#REF!)+(AF116*#REF!)+(AG116*#REF!)+(AH116*#REF!)+(AI116*#REF!)+(AJ116*#REF!)+(AK116*#REF!)+(AL116*#REF!)+(AM116*#REF!)+(AN116*#REF!)+(AO116*#REF!)+(AP116*#REF!)+(AQ116*#REF!)+(AR116*#REF!)+(AS116*#REF!)+(AT116*#REF!)</f>
        <v>#REF!</v>
      </c>
      <c r="AX116" s="35" t="e">
        <f>#REF!+#REF!+#REF!+#REF!+#REF!+#REF!+#REF!+#REF!+#REF!+#REF!+#REF!+#REF!+#REF!+#REF!+#REF!+#REF!+#REF!+#REF!</f>
        <v>#REF!</v>
      </c>
      <c r="AY116" s="48" t="s">
        <v>92</v>
      </c>
      <c r="AZ116" s="48" t="s">
        <v>92</v>
      </c>
      <c r="BA116" s="48" t="s">
        <v>93</v>
      </c>
      <c r="BB116" s="48"/>
      <c r="BC116" s="48"/>
      <c r="BD116" s="48" t="s">
        <v>94</v>
      </c>
      <c r="BE116" s="26"/>
      <c r="BF116" s="26"/>
      <c r="BG116" s="26"/>
      <c r="BH116" s="26"/>
      <c r="BI116" s="26"/>
      <c r="BJ116" s="26" t="s">
        <v>83</v>
      </c>
      <c r="BK116" s="26"/>
      <c r="BL116" s="26"/>
      <c r="BM116" s="26"/>
      <c r="BN116" s="26" t="s">
        <v>474</v>
      </c>
      <c r="BO116" s="26"/>
      <c r="BP116" s="26">
        <v>1</v>
      </c>
      <c r="BQ116" s="26"/>
      <c r="BR116" s="26">
        <v>2</v>
      </c>
      <c r="BS116" s="26">
        <v>1</v>
      </c>
      <c r="BT116" s="26"/>
      <c r="BU116" s="42" t="s">
        <v>475</v>
      </c>
      <c r="BV116" s="26" t="s">
        <v>443</v>
      </c>
      <c r="BW116" s="26"/>
    </row>
    <row r="117" spans="1:75" ht="27" x14ac:dyDescent="0.25">
      <c r="A117" s="24" t="s">
        <v>75</v>
      </c>
      <c r="B117" s="67" t="s">
        <v>76</v>
      </c>
      <c r="C117" s="50"/>
      <c r="D117" s="40">
        <v>162</v>
      </c>
      <c r="E117" s="26"/>
      <c r="F117" s="26"/>
      <c r="G117" s="42" t="s">
        <v>476</v>
      </c>
      <c r="H117" s="43"/>
      <c r="I117" s="44"/>
      <c r="J117" s="45"/>
      <c r="K117" s="41" t="s">
        <v>1334</v>
      </c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46" t="e">
        <f t="shared" si="2"/>
        <v>#REF!</v>
      </c>
      <c r="AV117" s="35">
        <f t="shared" si="3"/>
        <v>0</v>
      </c>
      <c r="AW117" s="35" t="e">
        <f>(O117*#REF!)+(P117*#REF!)+(Q117*#REF!)+(R117*#REF!)+(S117*#REF!)+(T117*#REF!)+(U117*#REF!)+(V117*#REF!)+(W117*#REF!)+(X117*#REF!)+(Y117*#REF!)+(Z117*#REF!)+(AA117*#REF!)+(AB117*#REF!)+(AC117*#REF!)+(AD117*#REF!)+(AE117*#REF!)+(AF117*#REF!)+(AG117*#REF!)+(AH117*#REF!)+(AI117*#REF!)+(AJ117*#REF!)+(AK117*#REF!)+(AL117*#REF!)+(AM117*#REF!)+(AN117*#REF!)+(AO117*#REF!)+(AP117*#REF!)+(AQ117*#REF!)+(AR117*#REF!)+(AS117*#REF!)+(AT117*#REF!)</f>
        <v>#REF!</v>
      </c>
      <c r="AX117" s="49"/>
      <c r="AY117" s="45"/>
      <c r="AZ117" s="45"/>
      <c r="BA117" s="45"/>
      <c r="BB117" s="45"/>
      <c r="BC117" s="45"/>
      <c r="BD117" s="45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42"/>
      <c r="BV117" s="26" t="s">
        <v>477</v>
      </c>
      <c r="BW117" s="26" t="s">
        <v>130</v>
      </c>
    </row>
    <row r="118" spans="1:75" ht="33.75" x14ac:dyDescent="0.25">
      <c r="A118" s="24" t="s">
        <v>75</v>
      </c>
      <c r="B118" s="37" t="s">
        <v>76</v>
      </c>
      <c r="C118" s="39">
        <v>25558</v>
      </c>
      <c r="D118" s="40">
        <v>163</v>
      </c>
      <c r="E118" s="26">
        <v>367</v>
      </c>
      <c r="F118" s="26"/>
      <c r="G118" s="42" t="s">
        <v>113</v>
      </c>
      <c r="H118" s="43"/>
      <c r="I118" s="44" t="s">
        <v>175</v>
      </c>
      <c r="J118" s="45" t="s">
        <v>80</v>
      </c>
      <c r="K118" s="41" t="s">
        <v>1334</v>
      </c>
      <c r="L118" s="26" t="s">
        <v>81</v>
      </c>
      <c r="M118" s="26" t="s">
        <v>82</v>
      </c>
      <c r="N118" s="26" t="s">
        <v>104</v>
      </c>
      <c r="O118" s="26">
        <v>1</v>
      </c>
      <c r="P118" s="26">
        <v>1</v>
      </c>
      <c r="Q118" s="26">
        <v>1</v>
      </c>
      <c r="R118" s="26">
        <v>1</v>
      </c>
      <c r="S118" s="26"/>
      <c r="T118" s="26"/>
      <c r="U118" s="26"/>
      <c r="V118" s="26"/>
      <c r="W118" s="26"/>
      <c r="X118" s="26"/>
      <c r="Y118" s="26">
        <v>1</v>
      </c>
      <c r="Z118" s="26"/>
      <c r="AA118" s="26"/>
      <c r="AB118" s="26"/>
      <c r="AC118" s="26"/>
      <c r="AD118" s="26"/>
      <c r="AE118" s="26"/>
      <c r="AF118" s="26">
        <v>1</v>
      </c>
      <c r="AG118" s="26">
        <v>1</v>
      </c>
      <c r="AH118" s="26"/>
      <c r="AI118" s="26">
        <v>1</v>
      </c>
      <c r="AJ118" s="26">
        <v>1</v>
      </c>
      <c r="AK118" s="26">
        <v>0</v>
      </c>
      <c r="AL118" s="26">
        <v>1</v>
      </c>
      <c r="AM118" s="26">
        <v>1</v>
      </c>
      <c r="AN118" s="26">
        <v>1</v>
      </c>
      <c r="AO118" s="26"/>
      <c r="AP118" s="26">
        <v>1</v>
      </c>
      <c r="AQ118" s="26">
        <v>1</v>
      </c>
      <c r="AR118" s="26"/>
      <c r="AS118" s="26">
        <v>1</v>
      </c>
      <c r="AT118" s="26">
        <v>1</v>
      </c>
      <c r="AU118" s="46" t="e">
        <f t="shared" si="2"/>
        <v>#REF!</v>
      </c>
      <c r="AV118" s="35">
        <f t="shared" si="3"/>
        <v>17</v>
      </c>
      <c r="AW118" s="35" t="e">
        <f>(O118*#REF!)+(P118*#REF!)+(Q118*#REF!)+(R118*#REF!)+(S118*#REF!)+(T118*#REF!)+(U118*#REF!)+(V118*#REF!)+(W118*#REF!)+(X118*#REF!)+(Y118*#REF!)+(Z118*#REF!)+(AA118*#REF!)+(AB118*#REF!)+(AC118*#REF!)+(AD118*#REF!)+(AE118*#REF!)+(AF118*#REF!)+(AG118*#REF!)+(AH118*#REF!)+(AI118*#REF!)+(AJ118*#REF!)+(AK118*#REF!)+(AL118*#REF!)+(AM118*#REF!)+(AN118*#REF!)+(AO118*#REF!)+(AP118*#REF!)+(AQ118*#REF!)+(AR118*#REF!)+(AS118*#REF!)+(AT118*#REF!)</f>
        <v>#REF!</v>
      </c>
      <c r="AX118" s="35" t="e">
        <f>#REF!+#REF!+#REF!+#REF!+#REF!+#REF!+#REF!+#REF!+#REF!+#REF!+#REF!+#REF!+#REF!+#REF!+#REF!+#REF!+#REF!</f>
        <v>#REF!</v>
      </c>
      <c r="AY118" s="45" t="s">
        <v>192</v>
      </c>
      <c r="AZ118" s="45" t="s">
        <v>115</v>
      </c>
      <c r="BA118" s="45" t="s">
        <v>116</v>
      </c>
      <c r="BB118" s="45" t="s">
        <v>420</v>
      </c>
      <c r="BC118" s="45" t="s">
        <v>116</v>
      </c>
      <c r="BD118" s="45" t="s">
        <v>117</v>
      </c>
      <c r="BE118" s="26"/>
      <c r="BF118" s="26"/>
      <c r="BG118" s="26"/>
      <c r="BH118" s="26" t="s">
        <v>84</v>
      </c>
      <c r="BI118" s="26" t="s">
        <v>85</v>
      </c>
      <c r="BJ118" s="26" t="s">
        <v>83</v>
      </c>
      <c r="BK118" s="26"/>
      <c r="BL118" s="26" t="s">
        <v>86</v>
      </c>
      <c r="BM118" s="26"/>
      <c r="BN118" s="26" t="s">
        <v>478</v>
      </c>
      <c r="BO118" s="26"/>
      <c r="BP118" s="26">
        <v>2</v>
      </c>
      <c r="BQ118" s="26"/>
      <c r="BR118" s="26">
        <v>1</v>
      </c>
      <c r="BS118" s="26">
        <v>1</v>
      </c>
      <c r="BT118" s="26" t="s">
        <v>275</v>
      </c>
      <c r="BU118" s="42"/>
      <c r="BV118" s="26"/>
      <c r="BW118" s="26" t="s">
        <v>130</v>
      </c>
    </row>
    <row r="119" spans="1:75" ht="45" x14ac:dyDescent="0.25">
      <c r="A119" s="24" t="s">
        <v>75</v>
      </c>
      <c r="B119" s="37" t="s">
        <v>76</v>
      </c>
      <c r="C119" s="39">
        <v>25559</v>
      </c>
      <c r="D119" s="40">
        <v>170</v>
      </c>
      <c r="E119" s="26">
        <v>389</v>
      </c>
      <c r="F119" s="26"/>
      <c r="G119" s="42" t="s">
        <v>100</v>
      </c>
      <c r="H119" s="43"/>
      <c r="I119" s="44" t="s">
        <v>132</v>
      </c>
      <c r="J119" s="45"/>
      <c r="K119" s="41" t="s">
        <v>1334</v>
      </c>
      <c r="L119" s="26" t="s">
        <v>133</v>
      </c>
      <c r="M119" s="26" t="s">
        <v>178</v>
      </c>
      <c r="N119" s="26" t="s">
        <v>479</v>
      </c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46">
        <v>0</v>
      </c>
      <c r="AV119" s="35">
        <f t="shared" si="3"/>
        <v>0</v>
      </c>
      <c r="AW119" s="35" t="e">
        <f>(O119*#REF!)+(P119*#REF!)+(Q119*#REF!)+(R119*#REF!)+(S119*#REF!)+(T119*#REF!)+(U119*#REF!)+(V119*#REF!)+(W119*#REF!)+(X119*#REF!)+(Y119*#REF!)+(Z119*#REF!)+(AA119*#REF!)+(AB119*#REF!)+(AC119*#REF!)+(AD119*#REF!)+(AE119*#REF!)+(AF119*#REF!)+(AG119*#REF!)+(AH119*#REF!)+(AI119*#REF!)+(AJ119*#REF!)+(AK119*#REF!)+(AL119*#REF!)+(AM119*#REF!)+(AN119*#REF!)+(AO119*#REF!)+(AP119*#REF!)+(AQ119*#REF!)+(AR119*#REF!)+(AS119*#REF!)+(AT119*#REF!)</f>
        <v>#REF!</v>
      </c>
      <c r="AX119" s="49">
        <v>0</v>
      </c>
      <c r="AY119" s="45"/>
      <c r="AZ119" s="45"/>
      <c r="BA119" s="45"/>
      <c r="BB119" s="45"/>
      <c r="BC119" s="45"/>
      <c r="BD119" s="45"/>
      <c r="BE119" s="26"/>
      <c r="BF119" s="26"/>
      <c r="BG119" s="26"/>
      <c r="BH119" s="26"/>
      <c r="BI119" s="26"/>
      <c r="BJ119" s="26"/>
      <c r="BK119" s="26"/>
      <c r="BL119" s="26"/>
      <c r="BM119" s="26" t="s">
        <v>480</v>
      </c>
      <c r="BN119" s="26" t="s">
        <v>481</v>
      </c>
      <c r="BO119" s="26" t="s">
        <v>482</v>
      </c>
      <c r="BP119" s="26"/>
      <c r="BQ119" s="26"/>
      <c r="BR119" s="26"/>
      <c r="BS119" s="26"/>
      <c r="BT119" s="26"/>
      <c r="BU119" s="42"/>
      <c r="BV119" s="26"/>
      <c r="BW119" s="26"/>
    </row>
    <row r="120" spans="1:75" ht="33.75" x14ac:dyDescent="0.25">
      <c r="A120" s="24" t="s">
        <v>75</v>
      </c>
      <c r="B120" s="37" t="s">
        <v>76</v>
      </c>
      <c r="C120" s="50" t="s">
        <v>131</v>
      </c>
      <c r="D120" s="40">
        <v>173</v>
      </c>
      <c r="E120" s="26"/>
      <c r="F120" s="26"/>
      <c r="G120" s="42" t="s">
        <v>100</v>
      </c>
      <c r="H120" s="43"/>
      <c r="I120" s="44" t="s">
        <v>132</v>
      </c>
      <c r="J120" s="45"/>
      <c r="K120" s="41" t="s">
        <v>1334</v>
      </c>
      <c r="L120" s="26" t="s">
        <v>133</v>
      </c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46"/>
      <c r="AV120" s="35"/>
      <c r="AW120" s="35"/>
      <c r="AX120" s="49"/>
      <c r="AY120" s="45"/>
      <c r="AZ120" s="45"/>
      <c r="BA120" s="45"/>
      <c r="BB120" s="45"/>
      <c r="BC120" s="45"/>
      <c r="BD120" s="45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42"/>
      <c r="BV120" s="26" t="s">
        <v>483</v>
      </c>
      <c r="BW120" s="26"/>
    </row>
    <row r="121" spans="1:75" ht="27" x14ac:dyDescent="0.25">
      <c r="A121" s="24" t="s">
        <v>75</v>
      </c>
      <c r="B121" s="37" t="s">
        <v>76</v>
      </c>
      <c r="C121" s="39">
        <v>25560</v>
      </c>
      <c r="D121" s="40">
        <v>174</v>
      </c>
      <c r="E121" s="26">
        <v>461</v>
      </c>
      <c r="F121" s="26"/>
      <c r="G121" s="42" t="s">
        <v>78</v>
      </c>
      <c r="H121" s="43" t="s">
        <v>79</v>
      </c>
      <c r="I121" s="44" t="s">
        <v>79</v>
      </c>
      <c r="J121" s="45"/>
      <c r="K121" s="41" t="s">
        <v>1334</v>
      </c>
      <c r="L121" s="26" t="s">
        <v>81</v>
      </c>
      <c r="M121" s="26" t="s">
        <v>82</v>
      </c>
      <c r="N121" s="26" t="s">
        <v>83</v>
      </c>
      <c r="O121" s="26"/>
      <c r="P121" s="26"/>
      <c r="Q121" s="26"/>
      <c r="R121" s="26"/>
      <c r="S121" s="26">
        <v>0</v>
      </c>
      <c r="T121" s="26"/>
      <c r="U121" s="26"/>
      <c r="V121" s="26"/>
      <c r="W121" s="26"/>
      <c r="X121" s="26">
        <v>-1</v>
      </c>
      <c r="Y121" s="26"/>
      <c r="Z121" s="26"/>
      <c r="AA121" s="26">
        <v>-1</v>
      </c>
      <c r="AB121" s="26">
        <v>-1</v>
      </c>
      <c r="AC121" s="26"/>
      <c r="AD121" s="26">
        <v>-1</v>
      </c>
      <c r="AE121" s="26">
        <v>-1</v>
      </c>
      <c r="AF121" s="26">
        <v>-1</v>
      </c>
      <c r="AG121" s="26">
        <v>-2</v>
      </c>
      <c r="AH121" s="26"/>
      <c r="AI121" s="26">
        <v>-1</v>
      </c>
      <c r="AJ121" s="26"/>
      <c r="AK121" s="26"/>
      <c r="AL121" s="26">
        <v>-1</v>
      </c>
      <c r="AM121" s="26"/>
      <c r="AN121" s="26"/>
      <c r="AO121" s="26"/>
      <c r="AP121" s="26"/>
      <c r="AQ121" s="26">
        <v>-1</v>
      </c>
      <c r="AR121" s="26"/>
      <c r="AS121" s="26">
        <v>-1</v>
      </c>
      <c r="AT121" s="26">
        <v>-1</v>
      </c>
      <c r="AU121" s="46" t="e">
        <f t="shared" si="2"/>
        <v>#REF!</v>
      </c>
      <c r="AV121" s="35">
        <f t="shared" si="3"/>
        <v>13</v>
      </c>
      <c r="AW121" s="35" t="e">
        <f>(O121*#REF!)+(P121*#REF!)+(Q121*#REF!)+(R121*#REF!)+(S121*#REF!)+(T121*#REF!)+(U121*#REF!)+(V121*#REF!)+(W121*#REF!)+(X121*#REF!)+(Y121*#REF!)+(Z121*#REF!)+(AA121*#REF!)+(AB121*#REF!)+(AC121*#REF!)+(AD121*#REF!)+(AE121*#REF!)+(AF121*#REF!)+(AG121*#REF!)+(AH121*#REF!)+(AI121*#REF!)+(AJ121*#REF!)+(AK121*#REF!)+(AL121*#REF!)+(AM121*#REF!)+(AN121*#REF!)+(AO121*#REF!)+(AP121*#REF!)+(AQ121*#REF!)+(AR121*#REF!)+(AS121*#REF!)+(AT121*#REF!)</f>
        <v>#REF!</v>
      </c>
      <c r="AX121" s="35" t="e">
        <f>#REF!+#REF!+#REF!+#REF!+#REF!+#REF!+#REF!+#REF!+#REF!+#REF!+#REF!+#REF!+#REF!</f>
        <v>#REF!</v>
      </c>
      <c r="AY121" s="48" t="s">
        <v>484</v>
      </c>
      <c r="AZ121" s="48" t="s">
        <v>92</v>
      </c>
      <c r="BA121" s="48" t="s">
        <v>93</v>
      </c>
      <c r="BB121" s="48"/>
      <c r="BC121" s="48"/>
      <c r="BD121" s="48"/>
      <c r="BE121" s="26"/>
      <c r="BF121" s="26"/>
      <c r="BG121" s="26"/>
      <c r="BH121" s="26" t="s">
        <v>84</v>
      </c>
      <c r="BI121" s="26" t="s">
        <v>85</v>
      </c>
      <c r="BJ121" s="57" t="s">
        <v>485</v>
      </c>
      <c r="BK121" s="26"/>
      <c r="BL121" s="26" t="s">
        <v>86</v>
      </c>
      <c r="BM121" s="26"/>
      <c r="BN121" s="26"/>
      <c r="BO121" s="26"/>
      <c r="BP121" s="26">
        <v>1</v>
      </c>
      <c r="BQ121" s="26"/>
      <c r="BR121" s="26">
        <v>1</v>
      </c>
      <c r="BS121" s="26">
        <v>1</v>
      </c>
      <c r="BT121" s="26"/>
      <c r="BU121" s="42"/>
      <c r="BV121" s="26" t="s">
        <v>229</v>
      </c>
      <c r="BW121" s="26"/>
    </row>
    <row r="122" spans="1:75" ht="33.75" x14ac:dyDescent="0.25">
      <c r="A122" s="24" t="s">
        <v>75</v>
      </c>
      <c r="B122" s="37" t="s">
        <v>76</v>
      </c>
      <c r="C122" s="39">
        <v>25561</v>
      </c>
      <c r="D122" s="40">
        <v>175</v>
      </c>
      <c r="E122" s="26">
        <v>505</v>
      </c>
      <c r="F122" s="26"/>
      <c r="G122" s="42" t="s">
        <v>113</v>
      </c>
      <c r="H122" s="43"/>
      <c r="I122" s="44" t="s">
        <v>175</v>
      </c>
      <c r="J122" s="45"/>
      <c r="K122" s="41" t="s">
        <v>1334</v>
      </c>
      <c r="L122" s="26" t="s">
        <v>81</v>
      </c>
      <c r="M122" s="26" t="s">
        <v>328</v>
      </c>
      <c r="N122" s="26" t="s">
        <v>329</v>
      </c>
      <c r="O122" s="26">
        <v>2</v>
      </c>
      <c r="P122" s="26">
        <v>2</v>
      </c>
      <c r="Q122" s="26">
        <v>1</v>
      </c>
      <c r="R122" s="26">
        <v>1</v>
      </c>
      <c r="S122" s="26">
        <v>1</v>
      </c>
      <c r="T122" s="26">
        <v>1</v>
      </c>
      <c r="U122" s="26">
        <v>0</v>
      </c>
      <c r="V122" s="26">
        <v>0</v>
      </c>
      <c r="W122" s="26">
        <v>1</v>
      </c>
      <c r="X122" s="26">
        <v>1</v>
      </c>
      <c r="Y122" s="26">
        <v>1</v>
      </c>
      <c r="Z122" s="26"/>
      <c r="AA122" s="26">
        <v>0</v>
      </c>
      <c r="AB122" s="26">
        <v>0</v>
      </c>
      <c r="AC122" s="26">
        <v>0</v>
      </c>
      <c r="AD122" s="26">
        <v>1</v>
      </c>
      <c r="AE122" s="26">
        <v>-1</v>
      </c>
      <c r="AF122" s="26">
        <v>1</v>
      </c>
      <c r="AG122" s="26">
        <v>1</v>
      </c>
      <c r="AH122" s="26"/>
      <c r="AI122" s="26">
        <v>1</v>
      </c>
      <c r="AJ122" s="26">
        <v>0</v>
      </c>
      <c r="AK122" s="26"/>
      <c r="AL122" s="26">
        <v>1</v>
      </c>
      <c r="AM122" s="26">
        <v>1</v>
      </c>
      <c r="AN122" s="26">
        <v>1</v>
      </c>
      <c r="AO122" s="26"/>
      <c r="AP122" s="26">
        <v>1</v>
      </c>
      <c r="AQ122" s="26">
        <v>1</v>
      </c>
      <c r="AR122" s="26"/>
      <c r="AS122" s="26">
        <v>1</v>
      </c>
      <c r="AT122" s="26">
        <v>1</v>
      </c>
      <c r="AU122" s="46" t="e">
        <f t="shared" si="2"/>
        <v>#REF!</v>
      </c>
      <c r="AV122" s="35">
        <f t="shared" si="3"/>
        <v>27</v>
      </c>
      <c r="AW122" s="35" t="e">
        <f>(O122*#REF!)+(P122*#REF!)+(Q122*#REF!)+(R122*#REF!)+(S122*#REF!)+(T122*#REF!)+(U122*#REF!)+(V122*#REF!)+(W122*#REF!)+(X122*#REF!)+(Y122*#REF!)+(Z122*#REF!)+(AA122*#REF!)+(AB122*#REF!)+(AC122*#REF!)+(AD122*#REF!)+(AE122*#REF!)+(AF122*#REF!)+(AG122*#REF!)+(AH122*#REF!)+(AI122*#REF!)+(AJ122*#REF!)+(AK122*#REF!)+(AL122*#REF!)+(AM122*#REF!)+(AN122*#REF!)+(AO122*#REF!)+(AP122*#REF!)+(AQ122*#REF!)+(AR122*#REF!)+(AS122*#REF!)+(AT122*#REF!)</f>
        <v>#REF!</v>
      </c>
      <c r="AX122" s="35" t="e">
        <f>#REF!+#REF!+#REF!+#REF!+#REF!+#REF!+#REF!+#REF!+#REF!+#REF!+#REF!+#REF!+#REF!+#REF!+#REF!+#REF!+#REF!+#REF!+#REF!+#REF!+#REF!+#REF!+#REF!+#REF!+#REF!+#REF!+#REF!</f>
        <v>#REF!</v>
      </c>
      <c r="AY122" s="45" t="s">
        <v>115</v>
      </c>
      <c r="AZ122" s="45" t="s">
        <v>115</v>
      </c>
      <c r="BA122" s="45" t="s">
        <v>116</v>
      </c>
      <c r="BB122" s="45"/>
      <c r="BC122" s="45"/>
      <c r="BD122" s="45" t="s">
        <v>117</v>
      </c>
      <c r="BE122" s="26" t="s">
        <v>95</v>
      </c>
      <c r="BF122" s="26"/>
      <c r="BG122" s="26"/>
      <c r="BH122" s="26" t="s">
        <v>95</v>
      </c>
      <c r="BI122" s="26" t="s">
        <v>486</v>
      </c>
      <c r="BJ122" s="26" t="s">
        <v>487</v>
      </c>
      <c r="BK122" s="26" t="s">
        <v>412</v>
      </c>
      <c r="BL122" s="26" t="s">
        <v>445</v>
      </c>
      <c r="BM122" s="26"/>
      <c r="BN122" s="26" t="s">
        <v>128</v>
      </c>
      <c r="BO122" s="26"/>
      <c r="BP122" s="26">
        <v>3</v>
      </c>
      <c r="BQ122" s="26">
        <v>2</v>
      </c>
      <c r="BR122" s="26">
        <v>2</v>
      </c>
      <c r="BS122" s="26">
        <v>2</v>
      </c>
      <c r="BT122" s="26" t="s">
        <v>226</v>
      </c>
      <c r="BU122" s="42" t="s">
        <v>488</v>
      </c>
      <c r="BV122" s="26"/>
      <c r="BW122" s="26"/>
    </row>
    <row r="123" spans="1:75" ht="123.75" x14ac:dyDescent="0.25">
      <c r="A123" s="24" t="s">
        <v>75</v>
      </c>
      <c r="B123" s="37" t="s">
        <v>76</v>
      </c>
      <c r="C123" s="39">
        <v>25562</v>
      </c>
      <c r="D123" s="40">
        <v>177</v>
      </c>
      <c r="E123" s="26">
        <v>396</v>
      </c>
      <c r="F123" s="26"/>
      <c r="G123" s="42" t="s">
        <v>100</v>
      </c>
      <c r="H123" s="43"/>
      <c r="I123" s="44" t="s">
        <v>132</v>
      </c>
      <c r="J123" s="45" t="s">
        <v>489</v>
      </c>
      <c r="K123" s="41" t="s">
        <v>1334</v>
      </c>
      <c r="L123" s="26" t="s">
        <v>133</v>
      </c>
      <c r="M123" s="26" t="s">
        <v>230</v>
      </c>
      <c r="N123" s="26" t="s">
        <v>231</v>
      </c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46">
        <v>0</v>
      </c>
      <c r="AV123" s="35">
        <f t="shared" si="3"/>
        <v>0</v>
      </c>
      <c r="AW123" s="35" t="e">
        <f>(O123*#REF!)+(P123*#REF!)+(Q123*#REF!)+(R123*#REF!)+(S123*#REF!)+(T123*#REF!)+(U123*#REF!)+(V123*#REF!)+(W123*#REF!)+(X123*#REF!)+(Y123*#REF!)+(Z123*#REF!)+(AA123*#REF!)+(AB123*#REF!)+(AC123*#REF!)+(AD123*#REF!)+(AE123*#REF!)+(AF123*#REF!)+(AG123*#REF!)+(AH123*#REF!)+(AI123*#REF!)+(AJ123*#REF!)+(AK123*#REF!)+(AL123*#REF!)+(AM123*#REF!)+(AN123*#REF!)+(AO123*#REF!)+(AP123*#REF!)+(AQ123*#REF!)+(AR123*#REF!)+(AS123*#REF!)+(AT123*#REF!)</f>
        <v>#REF!</v>
      </c>
      <c r="AX123" s="49">
        <v>0</v>
      </c>
      <c r="AY123" s="45"/>
      <c r="AZ123" s="45"/>
      <c r="BA123" s="45"/>
      <c r="BB123" s="45"/>
      <c r="BC123" s="45"/>
      <c r="BD123" s="45"/>
      <c r="BE123" s="26"/>
      <c r="BF123" s="26"/>
      <c r="BG123" s="26"/>
      <c r="BH123" s="26"/>
      <c r="BI123" s="26"/>
      <c r="BJ123" s="26"/>
      <c r="BK123" s="26"/>
      <c r="BL123" s="26"/>
      <c r="BM123" s="26" t="s">
        <v>490</v>
      </c>
      <c r="BN123" s="26"/>
      <c r="BO123" s="26" t="s">
        <v>491</v>
      </c>
      <c r="BP123" s="26"/>
      <c r="BQ123" s="26"/>
      <c r="BR123" s="26"/>
      <c r="BS123" s="26"/>
      <c r="BT123" s="26"/>
      <c r="BU123" s="42" t="s">
        <v>492</v>
      </c>
      <c r="BV123" s="26"/>
      <c r="BW123" s="26"/>
    </row>
    <row r="124" spans="1:75" ht="90" x14ac:dyDescent="0.25">
      <c r="A124" s="24" t="s">
        <v>75</v>
      </c>
      <c r="B124" s="37" t="s">
        <v>76</v>
      </c>
      <c r="C124" s="39">
        <v>25563</v>
      </c>
      <c r="D124" s="40">
        <v>178</v>
      </c>
      <c r="E124" s="26">
        <v>398</v>
      </c>
      <c r="F124" s="26"/>
      <c r="G124" s="42" t="s">
        <v>78</v>
      </c>
      <c r="H124" s="43" t="s">
        <v>79</v>
      </c>
      <c r="I124" s="44" t="s">
        <v>79</v>
      </c>
      <c r="J124" s="45"/>
      <c r="K124" s="41" t="s">
        <v>1334</v>
      </c>
      <c r="L124" s="26" t="s">
        <v>81</v>
      </c>
      <c r="M124" s="26" t="s">
        <v>82</v>
      </c>
      <c r="N124" s="26" t="s">
        <v>104</v>
      </c>
      <c r="O124" s="26">
        <v>-1</v>
      </c>
      <c r="P124" s="26">
        <v>-1</v>
      </c>
      <c r="Q124" s="26">
        <v>-1</v>
      </c>
      <c r="R124" s="26">
        <v>-1</v>
      </c>
      <c r="S124" s="26">
        <v>-2</v>
      </c>
      <c r="T124" s="26"/>
      <c r="U124" s="26"/>
      <c r="V124" s="26"/>
      <c r="W124" s="26">
        <v>-1</v>
      </c>
      <c r="X124" s="26">
        <v>-1</v>
      </c>
      <c r="Y124" s="26">
        <v>-1</v>
      </c>
      <c r="Z124" s="26"/>
      <c r="AA124" s="26">
        <v>-2</v>
      </c>
      <c r="AB124" s="26">
        <v>-1</v>
      </c>
      <c r="AC124" s="26"/>
      <c r="AD124" s="26">
        <v>-1</v>
      </c>
      <c r="AE124" s="26">
        <v>-1</v>
      </c>
      <c r="AF124" s="26">
        <v>-1</v>
      </c>
      <c r="AG124" s="26">
        <v>-2</v>
      </c>
      <c r="AH124" s="26"/>
      <c r="AI124" s="26">
        <v>-1</v>
      </c>
      <c r="AJ124" s="26">
        <v>-1</v>
      </c>
      <c r="AK124" s="26"/>
      <c r="AL124" s="26">
        <v>-1</v>
      </c>
      <c r="AM124" s="26">
        <v>-1</v>
      </c>
      <c r="AN124" s="26">
        <v>-1</v>
      </c>
      <c r="AO124" s="26"/>
      <c r="AP124" s="26">
        <v>0</v>
      </c>
      <c r="AQ124" s="26">
        <v>-1</v>
      </c>
      <c r="AR124" s="26">
        <v>-1</v>
      </c>
      <c r="AS124" s="26">
        <v>-2</v>
      </c>
      <c r="AT124" s="26">
        <v>-2</v>
      </c>
      <c r="AU124" s="46" t="e">
        <f t="shared" si="2"/>
        <v>#REF!</v>
      </c>
      <c r="AV124" s="35">
        <f t="shared" si="3"/>
        <v>24</v>
      </c>
      <c r="AW124" s="35" t="e">
        <f>(O124*#REF!)+(P124*#REF!)+(Q124*#REF!)+(R124*#REF!)+(S124*#REF!)+(T124*#REF!)+(U124*#REF!)+(V124*#REF!)+(W124*#REF!)+(X124*#REF!)+(Y124*#REF!)+(Z124*#REF!)+(AA124*#REF!)+(AB124*#REF!)+(AC124*#REF!)+(AD124*#REF!)+(AE124*#REF!)+(AF124*#REF!)+(AG124*#REF!)+(AH124*#REF!)+(AI124*#REF!)+(AJ124*#REF!)+(AK124*#REF!)+(AL124*#REF!)+(AM124*#REF!)+(AN124*#REF!)+(AO124*#REF!)+(AP124*#REF!)+(AQ124*#REF!)+(AR124*#REF!)+(AS124*#REF!)+(AT124*#REF!)</f>
        <v>#REF!</v>
      </c>
      <c r="AX124" s="35" t="e">
        <f>#REF!+#REF!+#REF!+#REF!+#REF!+#REF!+#REF!+#REF!+#REF!+#REF!+#REF!+#REF!+#REF!+#REF!+#REF!+#REF!+#REF!+#REF!+#REF!+#REF!+#REF!+#REF!+#REF!+#REF!</f>
        <v>#REF!</v>
      </c>
      <c r="AY124" s="45" t="s">
        <v>91</v>
      </c>
      <c r="AZ124" s="45" t="s">
        <v>92</v>
      </c>
      <c r="BA124" s="45" t="s">
        <v>93</v>
      </c>
      <c r="BB124" s="45"/>
      <c r="BC124" s="45"/>
      <c r="BD124" s="45" t="s">
        <v>94</v>
      </c>
      <c r="BE124" s="26"/>
      <c r="BF124" s="26"/>
      <c r="BG124" s="26"/>
      <c r="BH124" s="26" t="s">
        <v>84</v>
      </c>
      <c r="BI124" s="26" t="s">
        <v>493</v>
      </c>
      <c r="BJ124" s="26" t="s">
        <v>141</v>
      </c>
      <c r="BK124" s="26"/>
      <c r="BL124" s="26" t="s">
        <v>86</v>
      </c>
      <c r="BM124" s="26"/>
      <c r="BN124" s="26" t="s">
        <v>494</v>
      </c>
      <c r="BO124" s="26"/>
      <c r="BP124" s="26"/>
      <c r="BQ124" s="26"/>
      <c r="BR124" s="26">
        <v>1</v>
      </c>
      <c r="BS124" s="26">
        <v>1</v>
      </c>
      <c r="BT124" s="26"/>
      <c r="BU124" s="42" t="s">
        <v>495</v>
      </c>
      <c r="BV124" s="26" t="s">
        <v>496</v>
      </c>
      <c r="BW124" s="26" t="s">
        <v>130</v>
      </c>
    </row>
    <row r="125" spans="1:75" ht="45" x14ac:dyDescent="0.25">
      <c r="A125" s="24" t="s">
        <v>75</v>
      </c>
      <c r="B125" s="37" t="s">
        <v>76</v>
      </c>
      <c r="C125" s="39">
        <v>25564</v>
      </c>
      <c r="D125" s="40">
        <v>179</v>
      </c>
      <c r="E125" s="26">
        <v>459</v>
      </c>
      <c r="F125" s="26"/>
      <c r="G125" s="42" t="s">
        <v>100</v>
      </c>
      <c r="H125" s="43"/>
      <c r="I125" s="44" t="s">
        <v>132</v>
      </c>
      <c r="J125" s="45"/>
      <c r="K125" s="41" t="s">
        <v>1334</v>
      </c>
      <c r="L125" s="26" t="s">
        <v>133</v>
      </c>
      <c r="M125" s="26" t="s">
        <v>178</v>
      </c>
      <c r="N125" s="26" t="s">
        <v>497</v>
      </c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46">
        <v>0</v>
      </c>
      <c r="AV125" s="35">
        <f t="shared" si="3"/>
        <v>0</v>
      </c>
      <c r="AW125" s="35" t="e">
        <f>(O125*#REF!)+(P125*#REF!)+(Q125*#REF!)+(R125*#REF!)+(S125*#REF!)+(T125*#REF!)+(U125*#REF!)+(V125*#REF!)+(W125*#REF!)+(X125*#REF!)+(Y125*#REF!)+(Z125*#REF!)+(AA125*#REF!)+(AB125*#REF!)+(AC125*#REF!)+(AD125*#REF!)+(AE125*#REF!)+(AF125*#REF!)+(AG125*#REF!)+(AH125*#REF!)+(AI125*#REF!)+(AJ125*#REF!)+(AK125*#REF!)+(AL125*#REF!)+(AM125*#REF!)+(AN125*#REF!)+(AO125*#REF!)+(AP125*#REF!)+(AQ125*#REF!)+(AR125*#REF!)+(AS125*#REF!)+(AT125*#REF!)</f>
        <v>#REF!</v>
      </c>
      <c r="AX125" s="49">
        <v>0</v>
      </c>
      <c r="AY125" s="45"/>
      <c r="AZ125" s="45"/>
      <c r="BA125" s="45"/>
      <c r="BB125" s="45"/>
      <c r="BC125" s="45"/>
      <c r="BD125" s="45"/>
      <c r="BE125" s="26"/>
      <c r="BF125" s="26"/>
      <c r="BG125" s="26"/>
      <c r="BH125" s="26"/>
      <c r="BI125" s="26"/>
      <c r="BJ125" s="26"/>
      <c r="BK125" s="26"/>
      <c r="BL125" s="26"/>
      <c r="BM125" s="26" t="s">
        <v>498</v>
      </c>
      <c r="BN125" s="26"/>
      <c r="BO125" s="26"/>
      <c r="BP125" s="26"/>
      <c r="BQ125" s="26"/>
      <c r="BR125" s="26"/>
      <c r="BS125" s="26"/>
      <c r="BT125" s="26"/>
      <c r="BU125" s="42" t="s">
        <v>499</v>
      </c>
      <c r="BV125" s="26"/>
      <c r="BW125" s="26"/>
    </row>
    <row r="126" spans="1:75" ht="78.75" x14ac:dyDescent="0.25">
      <c r="A126" s="24" t="s">
        <v>75</v>
      </c>
      <c r="B126" s="37" t="s">
        <v>76</v>
      </c>
      <c r="C126" s="39">
        <v>25565</v>
      </c>
      <c r="D126" s="40">
        <v>180</v>
      </c>
      <c r="E126" s="26">
        <v>453</v>
      </c>
      <c r="F126" s="26"/>
      <c r="G126" s="42" t="s">
        <v>100</v>
      </c>
      <c r="H126" s="43" t="s">
        <v>79</v>
      </c>
      <c r="I126" s="44" t="s">
        <v>101</v>
      </c>
      <c r="J126" s="45"/>
      <c r="K126" s="41" t="s">
        <v>1334</v>
      </c>
      <c r="L126" s="26" t="s">
        <v>133</v>
      </c>
      <c r="M126" s="26" t="s">
        <v>178</v>
      </c>
      <c r="N126" s="26" t="s">
        <v>500</v>
      </c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46">
        <v>0</v>
      </c>
      <c r="AV126" s="35">
        <f t="shared" si="3"/>
        <v>0</v>
      </c>
      <c r="AW126" s="35" t="e">
        <f>(O126*#REF!)+(P126*#REF!)+(Q126*#REF!)+(R126*#REF!)+(S126*#REF!)+(T126*#REF!)+(U126*#REF!)+(V126*#REF!)+(W126*#REF!)+(X126*#REF!)+(Y126*#REF!)+(Z126*#REF!)+(AA126*#REF!)+(AB126*#REF!)+(AC126*#REF!)+(AD126*#REF!)+(AE126*#REF!)+(AF126*#REF!)+(AG126*#REF!)+(AH126*#REF!)+(AI126*#REF!)+(AJ126*#REF!)+(AK126*#REF!)+(AL126*#REF!)+(AM126*#REF!)+(AN126*#REF!)+(AO126*#REF!)+(AP126*#REF!)+(AQ126*#REF!)+(AR126*#REF!)+(AS126*#REF!)+(AT126*#REF!)</f>
        <v>#REF!</v>
      </c>
      <c r="AX126" s="49">
        <v>0</v>
      </c>
      <c r="AY126" s="45"/>
      <c r="AZ126" s="45"/>
      <c r="BA126" s="45"/>
      <c r="BB126" s="45"/>
      <c r="BC126" s="45"/>
      <c r="BD126" s="45"/>
      <c r="BE126" s="26"/>
      <c r="BF126" s="26"/>
      <c r="BG126" s="26"/>
      <c r="BH126" s="26"/>
      <c r="BI126" s="26"/>
      <c r="BJ126" s="26"/>
      <c r="BK126" s="26"/>
      <c r="BL126" s="26"/>
      <c r="BM126" s="26" t="s">
        <v>501</v>
      </c>
      <c r="BN126" s="26"/>
      <c r="BO126" s="26"/>
      <c r="BP126" s="26"/>
      <c r="BQ126" s="26"/>
      <c r="BR126" s="26"/>
      <c r="BS126" s="26"/>
      <c r="BT126" s="26"/>
      <c r="BU126" s="42" t="s">
        <v>502</v>
      </c>
      <c r="BV126" s="26" t="s">
        <v>503</v>
      </c>
      <c r="BW126" s="26"/>
    </row>
    <row r="127" spans="1:75" ht="33.75" x14ac:dyDescent="0.25">
      <c r="A127" s="24" t="s">
        <v>75</v>
      </c>
      <c r="B127" s="37" t="s">
        <v>76</v>
      </c>
      <c r="C127" s="39">
        <v>25566</v>
      </c>
      <c r="D127" s="40" t="s">
        <v>504</v>
      </c>
      <c r="E127" s="26">
        <v>449</v>
      </c>
      <c r="F127" s="26">
        <v>1</v>
      </c>
      <c r="G127" s="42" t="s">
        <v>78</v>
      </c>
      <c r="H127" s="43"/>
      <c r="I127" s="44" t="s">
        <v>137</v>
      </c>
      <c r="J127" s="45"/>
      <c r="K127" s="41" t="s">
        <v>1334</v>
      </c>
      <c r="L127" s="26" t="s">
        <v>81</v>
      </c>
      <c r="M127" s="26" t="s">
        <v>82</v>
      </c>
      <c r="N127" s="26" t="s">
        <v>102</v>
      </c>
      <c r="O127" s="26"/>
      <c r="P127" s="26"/>
      <c r="Q127" s="26">
        <v>-1</v>
      </c>
      <c r="R127" s="26">
        <v>-1</v>
      </c>
      <c r="S127" s="26">
        <v>-1</v>
      </c>
      <c r="T127" s="26">
        <v>-1</v>
      </c>
      <c r="U127" s="26">
        <v>-1</v>
      </c>
      <c r="V127" s="26"/>
      <c r="W127" s="26"/>
      <c r="X127" s="26">
        <v>-1</v>
      </c>
      <c r="Y127" s="26">
        <v>0</v>
      </c>
      <c r="Z127" s="26"/>
      <c r="AA127" s="26"/>
      <c r="AB127" s="26"/>
      <c r="AC127" s="26"/>
      <c r="AD127" s="26"/>
      <c r="AE127" s="26"/>
      <c r="AF127" s="26">
        <v>-2</v>
      </c>
      <c r="AG127" s="26">
        <v>-2</v>
      </c>
      <c r="AH127" s="26"/>
      <c r="AI127" s="26">
        <v>-2</v>
      </c>
      <c r="AJ127" s="26">
        <v>-2</v>
      </c>
      <c r="AK127" s="26"/>
      <c r="AL127" s="26">
        <v>-1</v>
      </c>
      <c r="AM127" s="26"/>
      <c r="AN127" s="26">
        <v>-1</v>
      </c>
      <c r="AO127" s="26"/>
      <c r="AP127" s="26">
        <v>-1</v>
      </c>
      <c r="AQ127" s="26">
        <v>-1</v>
      </c>
      <c r="AR127" s="26"/>
      <c r="AS127" s="26">
        <v>-2</v>
      </c>
      <c r="AT127" s="26">
        <v>-2</v>
      </c>
      <c r="AU127" s="46" t="e">
        <f t="shared" si="2"/>
        <v>#REF!</v>
      </c>
      <c r="AV127" s="35">
        <f t="shared" si="3"/>
        <v>17</v>
      </c>
      <c r="AW127" s="35" t="e">
        <f>(O127*#REF!)+(P127*#REF!)+(Q127*#REF!)+(R127*#REF!)+(S127*#REF!)+(T127*#REF!)+(U127*#REF!)+(V127*#REF!)+(W127*#REF!)+(X127*#REF!)+(Y127*#REF!)+(Z127*#REF!)+(AA127*#REF!)+(AB127*#REF!)+(AC127*#REF!)+(AD127*#REF!)+(AE127*#REF!)+(AF127*#REF!)+(AG127*#REF!)+(AH127*#REF!)+(AI127*#REF!)+(AJ127*#REF!)+(AK127*#REF!)+(AL127*#REF!)+(AM127*#REF!)+(AN127*#REF!)+(AO127*#REF!)+(AP127*#REF!)+(AQ127*#REF!)+(AR127*#REF!)+(AS127*#REF!)+(AT127*#REF!)</f>
        <v>#REF!</v>
      </c>
      <c r="AX127" s="35" t="e">
        <f>#REF!+#REF!+#REF!+#REF!+#REF!+#REF!+#REF!+#REF!+#REF!+#REF!+#REF!+#REF!+#REF!+#REF!+#REF!+#REF!+#REF!</f>
        <v>#REF!</v>
      </c>
      <c r="AY127" s="45" t="s">
        <v>92</v>
      </c>
      <c r="AZ127" s="45" t="s">
        <v>92</v>
      </c>
      <c r="BA127" s="45" t="s">
        <v>93</v>
      </c>
      <c r="BB127" s="45"/>
      <c r="BC127" s="45"/>
      <c r="BD127" s="45" t="s">
        <v>94</v>
      </c>
      <c r="BE127" s="26" t="s">
        <v>118</v>
      </c>
      <c r="BF127" s="26"/>
      <c r="BG127" s="26"/>
      <c r="BH127" s="26" t="s">
        <v>84</v>
      </c>
      <c r="BI127" s="26" t="s">
        <v>119</v>
      </c>
      <c r="BJ127" s="26" t="s">
        <v>83</v>
      </c>
      <c r="BK127" s="26" t="s">
        <v>505</v>
      </c>
      <c r="BL127" s="26" t="s">
        <v>86</v>
      </c>
      <c r="BM127" s="26"/>
      <c r="BN127" s="26" t="s">
        <v>506</v>
      </c>
      <c r="BO127" s="26"/>
      <c r="BP127" s="26">
        <v>2</v>
      </c>
      <c r="BQ127" s="26"/>
      <c r="BR127" s="26">
        <v>1</v>
      </c>
      <c r="BS127" s="26"/>
      <c r="BT127" s="26"/>
      <c r="BU127" s="42" t="s">
        <v>507</v>
      </c>
      <c r="BV127" s="26" t="s">
        <v>508</v>
      </c>
      <c r="BW127" s="26" t="s">
        <v>130</v>
      </c>
    </row>
    <row r="128" spans="1:75" ht="123.75" x14ac:dyDescent="0.25">
      <c r="A128" s="24" t="s">
        <v>75</v>
      </c>
      <c r="B128" s="37" t="s">
        <v>76</v>
      </c>
      <c r="C128" s="39">
        <v>25567</v>
      </c>
      <c r="D128" s="40" t="s">
        <v>509</v>
      </c>
      <c r="E128" s="26">
        <v>449</v>
      </c>
      <c r="F128" s="26">
        <v>2</v>
      </c>
      <c r="G128" s="42" t="s">
        <v>205</v>
      </c>
      <c r="H128" s="43"/>
      <c r="I128" s="44" t="s">
        <v>257</v>
      </c>
      <c r="J128" s="45"/>
      <c r="K128" s="41" t="s">
        <v>1334</v>
      </c>
      <c r="L128" s="26" t="s">
        <v>81</v>
      </c>
      <c r="M128" s="26" t="s">
        <v>126</v>
      </c>
      <c r="N128" s="26" t="s">
        <v>510</v>
      </c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>
        <v>-1</v>
      </c>
      <c r="AT128" s="26">
        <v>1</v>
      </c>
      <c r="AU128" s="46" t="e">
        <f t="shared" si="2"/>
        <v>#REF!</v>
      </c>
      <c r="AV128" s="35">
        <f>COUNT(O128:AT128)</f>
        <v>2</v>
      </c>
      <c r="AW128" s="35" t="e">
        <f>(O128*#REF!)+(P128*#REF!)+(Q128*#REF!)+(R128*#REF!)+(S128*#REF!)+(T128*#REF!)+(U128*#REF!)+(V128*#REF!)+(W128*#REF!)+(X128*#REF!)+(Y128*#REF!)+(Z128*#REF!)+(AA128*#REF!)+(AB128*#REF!)+(AC128*#REF!)+(AD128*#REF!)+(AE128*#REF!)+(AF128*#REF!)+(AG128*#REF!)+(AH128*#REF!)+(AI128*#REF!)+(AJ128*#REF!)+(AK128*#REF!)+(AL128*#REF!)+(AM128*#REF!)+(AN128*#REF!)+(AO128*#REF!)+(AP128*#REF!)+(AQ128*#REF!)+(AR128*#REF!)+(AS128*#REF!)+(AT128*#REF!)</f>
        <v>#REF!</v>
      </c>
      <c r="AX128" s="35" t="e">
        <f>#REF!+#REF!</f>
        <v>#REF!</v>
      </c>
      <c r="AY128" s="45"/>
      <c r="AZ128" s="45"/>
      <c r="BA128" s="45"/>
      <c r="BB128" s="45"/>
      <c r="BC128" s="45"/>
      <c r="BD128" s="45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 t="s">
        <v>128</v>
      </c>
      <c r="BO128" s="26"/>
      <c r="BP128" s="26"/>
      <c r="BQ128" s="26"/>
      <c r="BR128" s="26"/>
      <c r="BS128" s="26"/>
      <c r="BT128" s="26"/>
      <c r="BU128" s="42" t="s">
        <v>511</v>
      </c>
      <c r="BV128" s="26"/>
      <c r="BW128" s="26" t="s">
        <v>512</v>
      </c>
    </row>
    <row r="129" spans="1:75" ht="56.25" x14ac:dyDescent="0.25">
      <c r="A129" s="24" t="s">
        <v>75</v>
      </c>
      <c r="B129" s="37" t="s">
        <v>76</v>
      </c>
      <c r="C129" s="39">
        <v>25568</v>
      </c>
      <c r="D129" s="40" t="s">
        <v>513</v>
      </c>
      <c r="E129" s="26">
        <v>477</v>
      </c>
      <c r="F129" s="26">
        <v>1</v>
      </c>
      <c r="G129" s="42" t="s">
        <v>113</v>
      </c>
      <c r="H129" s="43" t="s">
        <v>114</v>
      </c>
      <c r="I129" s="44" t="s">
        <v>114</v>
      </c>
      <c r="J129" s="45"/>
      <c r="K129" s="41" t="s">
        <v>1334</v>
      </c>
      <c r="L129" s="26" t="s">
        <v>81</v>
      </c>
      <c r="M129" s="26" t="s">
        <v>82</v>
      </c>
      <c r="N129" s="26" t="s">
        <v>102</v>
      </c>
      <c r="O129" s="26">
        <v>1</v>
      </c>
      <c r="P129" s="26">
        <v>1</v>
      </c>
      <c r="Q129" s="26">
        <v>1</v>
      </c>
      <c r="R129" s="26">
        <v>1</v>
      </c>
      <c r="S129" s="26">
        <v>1</v>
      </c>
      <c r="T129" s="26">
        <v>1</v>
      </c>
      <c r="U129" s="26">
        <v>1</v>
      </c>
      <c r="V129" s="26">
        <v>1</v>
      </c>
      <c r="W129" s="26">
        <v>1</v>
      </c>
      <c r="X129" s="26">
        <v>1</v>
      </c>
      <c r="Y129" s="26">
        <v>1</v>
      </c>
      <c r="Z129" s="26">
        <v>1</v>
      </c>
      <c r="AA129" s="26">
        <v>2</v>
      </c>
      <c r="AB129" s="26">
        <v>1</v>
      </c>
      <c r="AC129" s="26">
        <v>1</v>
      </c>
      <c r="AD129" s="26">
        <v>1</v>
      </c>
      <c r="AE129" s="26">
        <v>1</v>
      </c>
      <c r="AF129" s="26">
        <v>1</v>
      </c>
      <c r="AG129" s="26">
        <v>1</v>
      </c>
      <c r="AH129" s="26"/>
      <c r="AI129" s="26">
        <v>1</v>
      </c>
      <c r="AJ129" s="26">
        <v>1</v>
      </c>
      <c r="AK129" s="26">
        <v>1</v>
      </c>
      <c r="AL129" s="26">
        <v>1</v>
      </c>
      <c r="AM129" s="26">
        <v>1</v>
      </c>
      <c r="AN129" s="26">
        <v>1</v>
      </c>
      <c r="AO129" s="26">
        <v>1</v>
      </c>
      <c r="AP129" s="26">
        <v>1</v>
      </c>
      <c r="AQ129" s="26">
        <v>0</v>
      </c>
      <c r="AR129" s="26">
        <v>1</v>
      </c>
      <c r="AS129" s="26">
        <v>1</v>
      </c>
      <c r="AT129" s="26">
        <v>1</v>
      </c>
      <c r="AU129" s="46" t="e">
        <f t="shared" si="2"/>
        <v>#REF!</v>
      </c>
      <c r="AV129" s="35">
        <f t="shared" si="3"/>
        <v>31</v>
      </c>
      <c r="AW129" s="35" t="e">
        <f>(O129*#REF!)+(P129*#REF!)+(Q129*#REF!)+(R129*#REF!)+(S129*#REF!)+(T129*#REF!)+(U129*#REF!)+(V129*#REF!)+(W129*#REF!)+(X129*#REF!)+(Y129*#REF!)+(Z129*#REF!)+(AA129*#REF!)+(AB129*#REF!)+(AC129*#REF!)+(AD129*#REF!)+(AE129*#REF!)+(AF129*#REF!)+(AG129*#REF!)+(AH129*#REF!)+(AI129*#REF!)+(AJ129*#REF!)+(AK129*#REF!)+(AL129*#REF!)+(AM129*#REF!)+(AN129*#REF!)+(AO129*#REF!)+(AP129*#REF!)+(AQ129*#REF!)+(AR129*#REF!)+(AS129*#REF!)+(AT129*#REF!)</f>
        <v>#REF!</v>
      </c>
      <c r="AX129" s="35" t="e">
        <f>#REF!+#REF!+#REF!+#REF!+#REF!+#REF!+#REF!+#REF!+#REF!+#REF!+#REF!+#REF!+#REF!+#REF!+#REF!+#REF!+#REF!+#REF!+#REF!+#REF!+#REF!+#REF!+#REF!+#REF!+#REF!+#REF!+#REF!+#REF!+#REF!+#REF!+#REF!+#REF!</f>
        <v>#REF!</v>
      </c>
      <c r="AY129" s="48" t="s">
        <v>115</v>
      </c>
      <c r="AZ129" s="48" t="s">
        <v>115</v>
      </c>
      <c r="BA129" s="48" t="s">
        <v>116</v>
      </c>
      <c r="BB129" s="48" t="s">
        <v>115</v>
      </c>
      <c r="BC129" s="48" t="s">
        <v>116</v>
      </c>
      <c r="BD129" s="48" t="s">
        <v>117</v>
      </c>
      <c r="BE129" s="26" t="s">
        <v>118</v>
      </c>
      <c r="BF129" s="26"/>
      <c r="BG129" s="26"/>
      <c r="BH129" s="26" t="s">
        <v>84</v>
      </c>
      <c r="BI129" s="26" t="s">
        <v>119</v>
      </c>
      <c r="BJ129" s="26" t="s">
        <v>514</v>
      </c>
      <c r="BK129" s="26" t="s">
        <v>515</v>
      </c>
      <c r="BL129" s="26" t="s">
        <v>86</v>
      </c>
      <c r="BM129" s="26"/>
      <c r="BN129" s="26" t="s">
        <v>516</v>
      </c>
      <c r="BO129" s="26"/>
      <c r="BP129" s="26">
        <v>2</v>
      </c>
      <c r="BQ129" s="26">
        <v>2</v>
      </c>
      <c r="BR129" s="26">
        <v>1</v>
      </c>
      <c r="BS129" s="26">
        <v>1</v>
      </c>
      <c r="BT129" s="26" t="s">
        <v>348</v>
      </c>
      <c r="BU129" s="42" t="s">
        <v>228</v>
      </c>
      <c r="BV129" s="26" t="s">
        <v>320</v>
      </c>
      <c r="BW129" s="26" t="s">
        <v>130</v>
      </c>
    </row>
    <row r="130" spans="1:75" ht="33.75" x14ac:dyDescent="0.25">
      <c r="A130" s="24" t="s">
        <v>75</v>
      </c>
      <c r="B130" s="37" t="s">
        <v>76</v>
      </c>
      <c r="C130" s="39">
        <v>25569</v>
      </c>
      <c r="D130" s="40" t="s">
        <v>517</v>
      </c>
      <c r="E130" s="26">
        <v>487</v>
      </c>
      <c r="F130" s="26">
        <v>2</v>
      </c>
      <c r="G130" s="42" t="s">
        <v>100</v>
      </c>
      <c r="H130" s="43"/>
      <c r="I130" s="44" t="s">
        <v>132</v>
      </c>
      <c r="J130" s="45"/>
      <c r="K130" s="41" t="s">
        <v>1334</v>
      </c>
      <c r="L130" s="26" t="s">
        <v>133</v>
      </c>
      <c r="M130" s="26" t="s">
        <v>178</v>
      </c>
      <c r="N130" s="26" t="s">
        <v>182</v>
      </c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46" t="e">
        <f t="shared" si="2"/>
        <v>#REF!</v>
      </c>
      <c r="AV130" s="35">
        <f t="shared" si="3"/>
        <v>0</v>
      </c>
      <c r="AW130" s="35" t="e">
        <f>(O130*#REF!)+(P130*#REF!)+(Q130*#REF!)+(R130*#REF!)+(S130*#REF!)+(T130*#REF!)+(U130*#REF!)+(V130*#REF!)+(W130*#REF!)+(X130*#REF!)+(Y130*#REF!)+(Z130*#REF!)+(AA130*#REF!)+(AB130*#REF!)+(AC130*#REF!)+(AD130*#REF!)+(AE130*#REF!)+(AF130*#REF!)+(AG130*#REF!)+(AH130*#REF!)+(AI130*#REF!)+(AJ130*#REF!)+(AK130*#REF!)+(AL130*#REF!)+(AM130*#REF!)+(AN130*#REF!)+(AO130*#REF!)+(AP130*#REF!)+(AQ130*#REF!)+(AR130*#REF!)+(AS130*#REF!)+(AT130*#REF!)</f>
        <v>#REF!</v>
      </c>
      <c r="AX130" s="49"/>
      <c r="AY130" s="45"/>
      <c r="AZ130" s="45"/>
      <c r="BA130" s="45"/>
      <c r="BB130" s="45"/>
      <c r="BC130" s="45"/>
      <c r="BD130" s="45"/>
      <c r="BE130" s="26"/>
      <c r="BF130" s="26"/>
      <c r="BG130" s="26"/>
      <c r="BH130" s="26"/>
      <c r="BI130" s="26"/>
      <c r="BJ130" s="26"/>
      <c r="BK130" s="26"/>
      <c r="BL130" s="26"/>
      <c r="BM130" s="26" t="s">
        <v>518</v>
      </c>
      <c r="BN130" s="26"/>
      <c r="BO130" s="26"/>
      <c r="BP130" s="26"/>
      <c r="BQ130" s="26"/>
      <c r="BR130" s="26"/>
      <c r="BS130" s="26"/>
      <c r="BT130" s="26"/>
      <c r="BU130" s="42" t="s">
        <v>124</v>
      </c>
      <c r="BV130" s="26" t="s">
        <v>320</v>
      </c>
      <c r="BW130" s="26"/>
    </row>
    <row r="131" spans="1:75" ht="27" x14ac:dyDescent="0.25">
      <c r="A131" s="24" t="s">
        <v>75</v>
      </c>
      <c r="B131" s="37" t="s">
        <v>76</v>
      </c>
      <c r="C131" s="50" t="s">
        <v>131</v>
      </c>
      <c r="D131" s="40">
        <v>184</v>
      </c>
      <c r="E131" s="26"/>
      <c r="F131" s="26"/>
      <c r="G131" s="42" t="s">
        <v>100</v>
      </c>
      <c r="H131" s="43"/>
      <c r="I131" s="44" t="s">
        <v>132</v>
      </c>
      <c r="J131" s="45" t="s">
        <v>489</v>
      </c>
      <c r="K131" s="41" t="s">
        <v>1334</v>
      </c>
      <c r="L131" s="26" t="s">
        <v>81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46"/>
      <c r="AV131" s="35"/>
      <c r="AW131" s="35"/>
      <c r="AX131" s="49"/>
      <c r="AY131" s="45"/>
      <c r="AZ131" s="45"/>
      <c r="BA131" s="45"/>
      <c r="BB131" s="45"/>
      <c r="BC131" s="45"/>
      <c r="BD131" s="45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42"/>
      <c r="BV131" s="47" t="s">
        <v>519</v>
      </c>
      <c r="BW131" s="26"/>
    </row>
    <row r="132" spans="1:75" ht="45" x14ac:dyDescent="0.25">
      <c r="A132" s="24" t="s">
        <v>75</v>
      </c>
      <c r="B132" s="37" t="s">
        <v>76</v>
      </c>
      <c r="C132" s="39">
        <v>25570</v>
      </c>
      <c r="D132" s="40">
        <v>185</v>
      </c>
      <c r="E132" s="26"/>
      <c r="F132" s="26"/>
      <c r="G132" s="42" t="s">
        <v>186</v>
      </c>
      <c r="H132" s="43" t="s">
        <v>79</v>
      </c>
      <c r="I132" s="44" t="s">
        <v>79</v>
      </c>
      <c r="J132" s="45"/>
      <c r="K132" s="41" t="s">
        <v>1334</v>
      </c>
      <c r="L132" s="26" t="s">
        <v>81</v>
      </c>
      <c r="M132" s="26" t="s">
        <v>82</v>
      </c>
      <c r="N132" s="26" t="s">
        <v>104</v>
      </c>
      <c r="O132" s="26">
        <v>-1</v>
      </c>
      <c r="P132" s="26">
        <v>-1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>
        <v>-2</v>
      </c>
      <c r="AH132" s="26"/>
      <c r="AI132" s="26">
        <v>-1</v>
      </c>
      <c r="AJ132" s="26"/>
      <c r="AK132" s="26"/>
      <c r="AL132" s="26"/>
      <c r="AM132" s="26"/>
      <c r="AN132" s="26"/>
      <c r="AO132" s="26"/>
      <c r="AP132" s="26"/>
      <c r="AQ132" s="26"/>
      <c r="AR132" s="26"/>
      <c r="AS132" s="26">
        <v>-1</v>
      </c>
      <c r="AT132" s="26">
        <v>-1</v>
      </c>
      <c r="AU132" s="46" t="e">
        <f t="shared" si="2"/>
        <v>#REF!</v>
      </c>
      <c r="AV132" s="35">
        <f t="shared" si="3"/>
        <v>6</v>
      </c>
      <c r="AW132" s="35" t="e">
        <f>(O132*#REF!)+(P132*#REF!)+(Q132*#REF!)+(R132*#REF!)+(S132*#REF!)+(T132*#REF!)+(U132*#REF!)+(V132*#REF!)+(W132*#REF!)+(X132*#REF!)+(Y132*#REF!)+(Z132*#REF!)+(AA132*#REF!)+(AB132*#REF!)+(AC132*#REF!)+(AD132*#REF!)+(AE132*#REF!)+(AF132*#REF!)+(AG132*#REF!)+(AH132*#REF!)+(AI132*#REF!)+(AJ132*#REF!)+(AK132*#REF!)+(AL132*#REF!)+(AM132*#REF!)+(AN132*#REF!)+(AO132*#REF!)+(AP132*#REF!)+(AQ132*#REF!)+(AR132*#REF!)+(AS132*#REF!)+(AT132*#REF!)</f>
        <v>#REF!</v>
      </c>
      <c r="AX132" s="35" t="e">
        <f>#REF!+#REF!+#REF!+#REF!+#REF!+#REF!</f>
        <v>#REF!</v>
      </c>
      <c r="AY132" s="45"/>
      <c r="AZ132" s="45"/>
      <c r="BA132" s="45"/>
      <c r="BB132" s="45"/>
      <c r="BC132" s="45"/>
      <c r="BD132" s="45"/>
      <c r="BE132" s="26"/>
      <c r="BF132" s="26"/>
      <c r="BG132" s="26"/>
      <c r="BH132" s="26" t="s">
        <v>84</v>
      </c>
      <c r="BI132" s="26" t="s">
        <v>85</v>
      </c>
      <c r="BJ132" s="26" t="s">
        <v>141</v>
      </c>
      <c r="BK132" s="26"/>
      <c r="BL132" s="26" t="s">
        <v>86</v>
      </c>
      <c r="BM132" s="26" t="s">
        <v>520</v>
      </c>
      <c r="BN132" s="26" t="s">
        <v>521</v>
      </c>
      <c r="BO132" s="26"/>
      <c r="BP132" s="26"/>
      <c r="BQ132" s="26"/>
      <c r="BR132" s="26"/>
      <c r="BS132" s="26"/>
      <c r="BT132" s="26"/>
      <c r="BU132" s="42"/>
      <c r="BV132" s="26" t="s">
        <v>522</v>
      </c>
      <c r="BW132" s="26"/>
    </row>
    <row r="133" spans="1:75" ht="27" x14ac:dyDescent="0.25">
      <c r="A133" s="24" t="s">
        <v>75</v>
      </c>
      <c r="B133" s="37" t="s">
        <v>76</v>
      </c>
      <c r="C133" s="39">
        <v>25571</v>
      </c>
      <c r="D133" s="40">
        <v>186</v>
      </c>
      <c r="E133" s="26">
        <v>492</v>
      </c>
      <c r="F133" s="26"/>
      <c r="G133" s="42" t="s">
        <v>78</v>
      </c>
      <c r="H133" s="43"/>
      <c r="I133" s="44" t="s">
        <v>137</v>
      </c>
      <c r="J133" s="45"/>
      <c r="K133" s="41" t="s">
        <v>1334</v>
      </c>
      <c r="L133" s="26" t="s">
        <v>81</v>
      </c>
      <c r="M133" s="26" t="s">
        <v>82</v>
      </c>
      <c r="N133" s="26" t="s">
        <v>150</v>
      </c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>
        <v>-1</v>
      </c>
      <c r="AB133" s="26">
        <v>-1</v>
      </c>
      <c r="AC133" s="26">
        <v>-1</v>
      </c>
      <c r="AD133" s="26">
        <v>-1</v>
      </c>
      <c r="AE133" s="26">
        <v>-1</v>
      </c>
      <c r="AF133" s="26">
        <v>-1</v>
      </c>
      <c r="AG133" s="26">
        <v>-2</v>
      </c>
      <c r="AH133" s="26"/>
      <c r="AI133" s="26">
        <v>-1</v>
      </c>
      <c r="AJ133" s="26"/>
      <c r="AK133" s="26"/>
      <c r="AL133" s="26">
        <v>-1</v>
      </c>
      <c r="AM133" s="26"/>
      <c r="AN133" s="26"/>
      <c r="AO133" s="26"/>
      <c r="AP133" s="26"/>
      <c r="AQ133" s="26">
        <v>-1</v>
      </c>
      <c r="AR133" s="26"/>
      <c r="AS133" s="26">
        <v>-1</v>
      </c>
      <c r="AT133" s="26">
        <v>-1</v>
      </c>
      <c r="AU133" s="46" t="e">
        <f t="shared" si="2"/>
        <v>#REF!</v>
      </c>
      <c r="AV133" s="35">
        <f t="shared" si="3"/>
        <v>12</v>
      </c>
      <c r="AW133" s="35" t="e">
        <f>(O133*#REF!)+(P133*#REF!)+(Q133*#REF!)+(R133*#REF!)+(S133*#REF!)+(T133*#REF!)+(U133*#REF!)+(V133*#REF!)+(W133*#REF!)+(X133*#REF!)+(Y133*#REF!)+(Z133*#REF!)+(AA133*#REF!)+(AB133*#REF!)+(AC133*#REF!)+(AD133*#REF!)+(AE133*#REF!)+(AF133*#REF!)+(AG133*#REF!)+(AH133*#REF!)+(AI133*#REF!)+(AJ133*#REF!)+(AK133*#REF!)+(AL133*#REF!)+(AM133*#REF!)+(AN133*#REF!)+(AO133*#REF!)+(AP133*#REF!)+(AQ133*#REF!)+(AR133*#REF!)+(AS133*#REF!)+(AT133*#REF!)</f>
        <v>#REF!</v>
      </c>
      <c r="AX133" s="35" t="e">
        <f>#REF!+#REF!+#REF!+#REF!+#REF!+#REF!+#REF!+#REF!+#REF!+#REF!+#REF!+#REF!</f>
        <v>#REF!</v>
      </c>
      <c r="AY133" s="45" t="s">
        <v>171</v>
      </c>
      <c r="AZ133" s="45" t="s">
        <v>92</v>
      </c>
      <c r="BA133" s="45" t="s">
        <v>93</v>
      </c>
      <c r="BB133" s="45"/>
      <c r="BC133" s="45"/>
      <c r="BD133" s="45" t="s">
        <v>94</v>
      </c>
      <c r="BE133" s="26"/>
      <c r="BF133" s="26"/>
      <c r="BG133" s="26"/>
      <c r="BH133" s="26"/>
      <c r="BI133" s="26"/>
      <c r="BJ133" s="26" t="s">
        <v>150</v>
      </c>
      <c r="BK133" s="26"/>
      <c r="BL133" s="26"/>
      <c r="BM133" s="26"/>
      <c r="BN133" s="26"/>
      <c r="BO133" s="26"/>
      <c r="BP133" s="26"/>
      <c r="BQ133" s="26"/>
      <c r="BR133" s="26">
        <v>2</v>
      </c>
      <c r="BS133" s="26">
        <v>2</v>
      </c>
      <c r="BT133" s="26"/>
      <c r="BU133" s="42"/>
      <c r="BV133" s="26"/>
      <c r="BW133" s="26"/>
    </row>
    <row r="134" spans="1:75" ht="27" x14ac:dyDescent="0.25">
      <c r="A134" s="24" t="s">
        <v>75</v>
      </c>
      <c r="B134" s="37" t="s">
        <v>76</v>
      </c>
      <c r="C134" s="39">
        <v>25572</v>
      </c>
      <c r="D134" s="40" t="s">
        <v>523</v>
      </c>
      <c r="E134" s="26">
        <v>503</v>
      </c>
      <c r="F134" s="26"/>
      <c r="G134" s="42" t="s">
        <v>100</v>
      </c>
      <c r="H134" s="43"/>
      <c r="I134" s="44" t="s">
        <v>132</v>
      </c>
      <c r="J134" s="45"/>
      <c r="K134" s="41" t="s">
        <v>1334</v>
      </c>
      <c r="L134" s="26" t="s">
        <v>133</v>
      </c>
      <c r="M134" s="26" t="s">
        <v>178</v>
      </c>
      <c r="N134" s="26" t="s">
        <v>524</v>
      </c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46">
        <v>0</v>
      </c>
      <c r="AV134" s="35">
        <v>0</v>
      </c>
      <c r="AW134" s="35">
        <v>0</v>
      </c>
      <c r="AX134" s="35">
        <v>0</v>
      </c>
      <c r="AY134" s="45"/>
      <c r="AZ134" s="45"/>
      <c r="BA134" s="45"/>
      <c r="BB134" s="45"/>
      <c r="BC134" s="45"/>
      <c r="BD134" s="45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 t="s">
        <v>525</v>
      </c>
      <c r="BP134" s="26"/>
      <c r="BQ134" s="26"/>
      <c r="BR134" s="26"/>
      <c r="BS134" s="26"/>
      <c r="BT134" s="26"/>
      <c r="BU134" s="42"/>
      <c r="BV134" s="26"/>
      <c r="BW134" s="26"/>
    </row>
    <row r="135" spans="1:75" ht="45" x14ac:dyDescent="0.25">
      <c r="A135" s="24" t="s">
        <v>75</v>
      </c>
      <c r="B135" s="37" t="s">
        <v>76</v>
      </c>
      <c r="C135" s="39">
        <v>25573</v>
      </c>
      <c r="D135" s="40">
        <v>187</v>
      </c>
      <c r="E135" s="26">
        <v>471</v>
      </c>
      <c r="F135" s="26"/>
      <c r="G135" s="42" t="s">
        <v>78</v>
      </c>
      <c r="H135" s="43"/>
      <c r="I135" s="44" t="s">
        <v>137</v>
      </c>
      <c r="J135" s="45"/>
      <c r="K135" s="41" t="s">
        <v>1334</v>
      </c>
      <c r="L135" s="26" t="s">
        <v>81</v>
      </c>
      <c r="M135" s="26" t="s">
        <v>126</v>
      </c>
      <c r="N135" s="26" t="s">
        <v>127</v>
      </c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>
        <v>-2</v>
      </c>
      <c r="AG135" s="26">
        <v>-2</v>
      </c>
      <c r="AH135" s="26"/>
      <c r="AI135" s="26">
        <v>-1</v>
      </c>
      <c r="AJ135" s="26"/>
      <c r="AK135" s="26"/>
      <c r="AL135" s="26"/>
      <c r="AM135" s="26"/>
      <c r="AN135" s="26"/>
      <c r="AO135" s="26"/>
      <c r="AP135" s="26">
        <v>-1</v>
      </c>
      <c r="AQ135" s="26">
        <v>0</v>
      </c>
      <c r="AR135" s="26"/>
      <c r="AS135" s="26">
        <v>-1</v>
      </c>
      <c r="AT135" s="26">
        <v>0</v>
      </c>
      <c r="AU135" s="46" t="e">
        <f t="shared" si="2"/>
        <v>#REF!</v>
      </c>
      <c r="AV135" s="35">
        <f t="shared" si="3"/>
        <v>7</v>
      </c>
      <c r="AW135" s="35" t="e">
        <f>(O135*#REF!)+(P135*#REF!)+(Q135*#REF!)+(R135*#REF!)+(S135*#REF!)+(T135*#REF!)+(U135*#REF!)+(V135*#REF!)+(W135*#REF!)+(X135*#REF!)+(Y135*#REF!)+(Z135*#REF!)+(AA135*#REF!)+(AB135*#REF!)+(AC135*#REF!)+(AD135*#REF!)+(AE135*#REF!)+(AF135*#REF!)+(AG135*#REF!)+(AH135*#REF!)+(AI135*#REF!)+(AJ135*#REF!)+(AK135*#REF!)+(AL135*#REF!)+(AM135*#REF!)+(AN135*#REF!)+(AO135*#REF!)+(AP135*#REF!)+(AQ135*#REF!)+(AR135*#REF!)+(AS135*#REF!)+(AT135*#REF!)</f>
        <v>#REF!</v>
      </c>
      <c r="AX135" s="35" t="e">
        <f>#REF!+#REF!+#REF!+#REF!+#REF!+#REF!+#REF!</f>
        <v>#REF!</v>
      </c>
      <c r="AY135" s="45" t="s">
        <v>171</v>
      </c>
      <c r="AZ135" s="45" t="s">
        <v>92</v>
      </c>
      <c r="BA135" s="45" t="s">
        <v>93</v>
      </c>
      <c r="BB135" s="45"/>
      <c r="BC135" s="45"/>
      <c r="BD135" s="45" t="s">
        <v>94</v>
      </c>
      <c r="BE135" s="26"/>
      <c r="BF135" s="26"/>
      <c r="BG135" s="26"/>
      <c r="BH135" s="26"/>
      <c r="BI135" s="26"/>
      <c r="BJ135" s="26"/>
      <c r="BK135" s="26"/>
      <c r="BL135" s="26"/>
      <c r="BM135" s="26"/>
      <c r="BN135" s="26" t="s">
        <v>526</v>
      </c>
      <c r="BO135" s="26"/>
      <c r="BP135" s="26">
        <v>1</v>
      </c>
      <c r="BQ135" s="26">
        <v>1</v>
      </c>
      <c r="BR135" s="26"/>
      <c r="BS135" s="26">
        <v>1</v>
      </c>
      <c r="BT135" s="26"/>
      <c r="BU135" s="42" t="s">
        <v>527</v>
      </c>
      <c r="BV135" s="26"/>
      <c r="BW135" s="26"/>
    </row>
    <row r="136" spans="1:75" ht="27" x14ac:dyDescent="0.25">
      <c r="A136" s="24" t="s">
        <v>75</v>
      </c>
      <c r="B136" s="37" t="s">
        <v>76</v>
      </c>
      <c r="C136" s="39">
        <v>25574</v>
      </c>
      <c r="D136" s="40">
        <v>206</v>
      </c>
      <c r="E136" s="26">
        <v>474</v>
      </c>
      <c r="F136" s="26"/>
      <c r="G136" s="42" t="s">
        <v>113</v>
      </c>
      <c r="H136" s="43"/>
      <c r="I136" s="44" t="s">
        <v>175</v>
      </c>
      <c r="J136" s="45"/>
      <c r="K136" s="41" t="s">
        <v>1334</v>
      </c>
      <c r="L136" s="26" t="s">
        <v>81</v>
      </c>
      <c r="M136" s="26" t="s">
        <v>82</v>
      </c>
      <c r="N136" s="26" t="s">
        <v>234</v>
      </c>
      <c r="O136" s="26">
        <v>1</v>
      </c>
      <c r="P136" s="26">
        <v>1</v>
      </c>
      <c r="Q136" s="26">
        <v>1</v>
      </c>
      <c r="R136" s="26">
        <v>1</v>
      </c>
      <c r="S136" s="26"/>
      <c r="T136" s="26"/>
      <c r="U136" s="26"/>
      <c r="V136" s="26">
        <v>1</v>
      </c>
      <c r="W136" s="26">
        <v>1</v>
      </c>
      <c r="X136" s="26">
        <v>0</v>
      </c>
      <c r="Y136" s="26">
        <v>1</v>
      </c>
      <c r="Z136" s="26"/>
      <c r="AA136" s="26">
        <v>1</v>
      </c>
      <c r="AB136" s="26">
        <v>1</v>
      </c>
      <c r="AC136" s="26"/>
      <c r="AD136" s="26">
        <v>1</v>
      </c>
      <c r="AE136" s="26">
        <v>1</v>
      </c>
      <c r="AF136" s="26"/>
      <c r="AG136" s="26">
        <v>1</v>
      </c>
      <c r="AH136" s="26"/>
      <c r="AI136" s="26"/>
      <c r="AJ136" s="26"/>
      <c r="AK136" s="26"/>
      <c r="AL136" s="26"/>
      <c r="AM136" s="26"/>
      <c r="AN136" s="26"/>
      <c r="AO136" s="26"/>
      <c r="AP136" s="26"/>
      <c r="AQ136" s="26">
        <v>1</v>
      </c>
      <c r="AR136" s="26"/>
      <c r="AS136" s="26">
        <v>1</v>
      </c>
      <c r="AT136" s="26">
        <v>1</v>
      </c>
      <c r="AU136" s="46" t="e">
        <f t="shared" si="2"/>
        <v>#REF!</v>
      </c>
      <c r="AV136" s="35">
        <f t="shared" si="3"/>
        <v>16</v>
      </c>
      <c r="AW136" s="35" t="e">
        <f>(O136*#REF!)+(P136*#REF!)+(Q136*#REF!)+(R136*#REF!)+(S136*#REF!)+(T136*#REF!)+(U136*#REF!)+(V136*#REF!)+(W136*#REF!)+(X136*#REF!)+(Y136*#REF!)+(Z136*#REF!)+(AA136*#REF!)+(AB136*#REF!)+(AC136*#REF!)+(AD136*#REF!)+(AE136*#REF!)+(AF136*#REF!)+(AG136*#REF!)+(AH136*#REF!)+(AI136*#REF!)+(AJ136*#REF!)+(AK136*#REF!)+(AL136*#REF!)+(AM136*#REF!)+(AN136*#REF!)+(AO136*#REF!)+(AP136*#REF!)+(AQ136*#REF!)+(AR136*#REF!)+(AS136*#REF!)+(AT136*#REF!)</f>
        <v>#REF!</v>
      </c>
      <c r="AX136" s="35" t="e">
        <f>#REF!+#REF!+#REF!+#REF!+#REF!+#REF!+#REF!+#REF!+#REF!+#REF!+#REF!+#REF!+#REF!+#REF!+#REF!+#REF!</f>
        <v>#REF!</v>
      </c>
      <c r="AY136" s="45"/>
      <c r="AZ136" s="45" t="s">
        <v>192</v>
      </c>
      <c r="BA136" s="45"/>
      <c r="BB136" s="45"/>
      <c r="BC136" s="45"/>
      <c r="BD136" s="45" t="s">
        <v>117</v>
      </c>
      <c r="BE136" s="26"/>
      <c r="BF136" s="26"/>
      <c r="BG136" s="26"/>
      <c r="BH136" s="26" t="s">
        <v>118</v>
      </c>
      <c r="BI136" s="26" t="s">
        <v>204</v>
      </c>
      <c r="BJ136" s="26" t="s">
        <v>141</v>
      </c>
      <c r="BK136" s="26"/>
      <c r="BL136" s="26" t="s">
        <v>86</v>
      </c>
      <c r="BM136" s="26"/>
      <c r="BN136" s="26" t="s">
        <v>128</v>
      </c>
      <c r="BO136" s="26"/>
      <c r="BP136" s="26"/>
      <c r="BQ136" s="26"/>
      <c r="BR136" s="26"/>
      <c r="BS136" s="26">
        <v>1</v>
      </c>
      <c r="BT136" s="26"/>
      <c r="BU136" s="42"/>
      <c r="BV136" s="26"/>
      <c r="BW136" s="26"/>
    </row>
    <row r="137" spans="1:75" ht="45" x14ac:dyDescent="0.25">
      <c r="A137" s="24" t="s">
        <v>75</v>
      </c>
      <c r="B137" s="37" t="s">
        <v>76</v>
      </c>
      <c r="C137" s="39">
        <v>25575</v>
      </c>
      <c r="D137" s="40">
        <v>239</v>
      </c>
      <c r="E137" s="26">
        <v>506</v>
      </c>
      <c r="F137" s="26"/>
      <c r="G137" s="42" t="s">
        <v>113</v>
      </c>
      <c r="H137" s="43"/>
      <c r="I137" s="44" t="s">
        <v>175</v>
      </c>
      <c r="J137" s="45"/>
      <c r="K137" s="41" t="s">
        <v>1334</v>
      </c>
      <c r="L137" s="26" t="s">
        <v>81</v>
      </c>
      <c r="M137" s="26" t="s">
        <v>82</v>
      </c>
      <c r="N137" s="26" t="s">
        <v>150</v>
      </c>
      <c r="O137" s="26">
        <v>2</v>
      </c>
      <c r="P137" s="26">
        <v>1</v>
      </c>
      <c r="Q137" s="26">
        <v>1</v>
      </c>
      <c r="R137" s="26">
        <v>1</v>
      </c>
      <c r="S137" s="26">
        <v>2</v>
      </c>
      <c r="T137" s="26">
        <v>1</v>
      </c>
      <c r="U137" s="26">
        <v>1</v>
      </c>
      <c r="V137" s="26">
        <v>1</v>
      </c>
      <c r="W137" s="26">
        <v>1</v>
      </c>
      <c r="X137" s="26">
        <v>1</v>
      </c>
      <c r="Y137" s="26">
        <v>1</v>
      </c>
      <c r="Z137" s="26"/>
      <c r="AA137" s="26">
        <v>1</v>
      </c>
      <c r="AB137" s="26">
        <v>1</v>
      </c>
      <c r="AC137" s="26">
        <v>1</v>
      </c>
      <c r="AD137" s="26">
        <v>0</v>
      </c>
      <c r="AE137" s="26">
        <v>1</v>
      </c>
      <c r="AF137" s="26">
        <v>1</v>
      </c>
      <c r="AG137" s="26">
        <v>2</v>
      </c>
      <c r="AH137" s="26"/>
      <c r="AI137" s="26">
        <v>1</v>
      </c>
      <c r="AJ137" s="26">
        <v>1</v>
      </c>
      <c r="AK137" s="26"/>
      <c r="AL137" s="26">
        <v>1</v>
      </c>
      <c r="AM137" s="26">
        <v>1</v>
      </c>
      <c r="AN137" s="26">
        <v>1</v>
      </c>
      <c r="AO137" s="26"/>
      <c r="AP137" s="26">
        <v>1</v>
      </c>
      <c r="AQ137" s="26">
        <v>2</v>
      </c>
      <c r="AR137" s="26">
        <v>1</v>
      </c>
      <c r="AS137" s="26">
        <v>1</v>
      </c>
      <c r="AT137" s="26">
        <v>1</v>
      </c>
      <c r="AU137" s="46" t="e">
        <f t="shared" si="2"/>
        <v>#REF!</v>
      </c>
      <c r="AV137" s="35">
        <f t="shared" si="3"/>
        <v>28</v>
      </c>
      <c r="AW137" s="35" t="e">
        <f>(O137*#REF!)+(P137*#REF!)+(Q137*#REF!)+(R137*#REF!)+(S137*#REF!)+(T137*#REF!)+(U137*#REF!)+(V137*#REF!)+(W137*#REF!)+(X137*#REF!)+(Y137*#REF!)+(Z137*#REF!)+(AA137*#REF!)+(AB137*#REF!)+(AC137*#REF!)+(AD137*#REF!)+(AE137*#REF!)+(AF137*#REF!)+(AG137*#REF!)+(AH137*#REF!)+(AI137*#REF!)+(AJ137*#REF!)+(AK137*#REF!)+(AL137*#REF!)+(AM137*#REF!)+(AN137*#REF!)+(AO137*#REF!)+(AP137*#REF!)+(AQ137*#REF!)+(AR137*#REF!)+(AS137*#REF!)+(AT137*#REF!)</f>
        <v>#REF!</v>
      </c>
      <c r="AX137" s="35" t="e">
        <f>#REF!+#REF!+#REF!+#REF!+#REF!+#REF!+#REF!+#REF!+#REF!+#REF!+#REF!+#REF!+#REF!+#REF!+#REF!+#REF!+#REF!+#REF!+#REF!+#REF!+#REF!+#REF!+#REF!+#REF!+#REF!+#REF!+#REF!+#REF!</f>
        <v>#REF!</v>
      </c>
      <c r="AY137" s="45" t="s">
        <v>115</v>
      </c>
      <c r="AZ137" s="45" t="s">
        <v>115</v>
      </c>
      <c r="BA137" s="45" t="s">
        <v>116</v>
      </c>
      <c r="BB137" s="45"/>
      <c r="BC137" s="45"/>
      <c r="BD137" s="45" t="s">
        <v>117</v>
      </c>
      <c r="BE137" s="26"/>
      <c r="BF137" s="26"/>
      <c r="BG137" s="26"/>
      <c r="BH137" s="26" t="s">
        <v>118</v>
      </c>
      <c r="BI137" s="26" t="s">
        <v>204</v>
      </c>
      <c r="BJ137" s="26" t="s">
        <v>102</v>
      </c>
      <c r="BK137" s="26"/>
      <c r="BL137" s="26" t="s">
        <v>528</v>
      </c>
      <c r="BM137" s="26"/>
      <c r="BN137" s="26" t="s">
        <v>529</v>
      </c>
      <c r="BO137" s="26"/>
      <c r="BP137" s="26">
        <v>2</v>
      </c>
      <c r="BQ137" s="26">
        <v>2</v>
      </c>
      <c r="BR137" s="26">
        <v>3</v>
      </c>
      <c r="BS137" s="26">
        <v>2</v>
      </c>
      <c r="BT137" s="26" t="s">
        <v>530</v>
      </c>
      <c r="BU137" s="42" t="s">
        <v>531</v>
      </c>
      <c r="BV137" s="26" t="s">
        <v>532</v>
      </c>
      <c r="BW137" s="26" t="s">
        <v>512</v>
      </c>
    </row>
    <row r="138" spans="1:75" ht="101.25" x14ac:dyDescent="0.25">
      <c r="A138" s="24" t="s">
        <v>75</v>
      </c>
      <c r="B138" s="37" t="s">
        <v>76</v>
      </c>
      <c r="C138" s="39">
        <v>25576</v>
      </c>
      <c r="D138" s="40">
        <v>240</v>
      </c>
      <c r="E138" s="26" t="s">
        <v>533</v>
      </c>
      <c r="F138" s="26"/>
      <c r="G138" s="42" t="s">
        <v>100</v>
      </c>
      <c r="H138" s="43"/>
      <c r="I138" s="44" t="s">
        <v>132</v>
      </c>
      <c r="J138" s="45"/>
      <c r="K138" s="41" t="s">
        <v>1334</v>
      </c>
      <c r="L138" s="26" t="s">
        <v>133</v>
      </c>
      <c r="M138" s="26" t="s">
        <v>230</v>
      </c>
      <c r="N138" s="26" t="s">
        <v>534</v>
      </c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46"/>
      <c r="AV138" s="35"/>
      <c r="AW138" s="35"/>
      <c r="AX138" s="35"/>
      <c r="AY138" s="45"/>
      <c r="AZ138" s="45"/>
      <c r="BA138" s="45"/>
      <c r="BB138" s="45"/>
      <c r="BC138" s="45"/>
      <c r="BD138" s="45"/>
      <c r="BE138" s="26"/>
      <c r="BF138" s="26"/>
      <c r="BG138" s="26"/>
      <c r="BH138" s="26"/>
      <c r="BI138" s="26"/>
      <c r="BJ138" s="26"/>
      <c r="BK138" s="26"/>
      <c r="BL138" s="26"/>
      <c r="BM138" s="26" t="s">
        <v>535</v>
      </c>
      <c r="BN138" s="26" t="s">
        <v>86</v>
      </c>
      <c r="BO138" s="26" t="s">
        <v>536</v>
      </c>
      <c r="BP138" s="26"/>
      <c r="BQ138" s="26"/>
      <c r="BR138" s="26"/>
      <c r="BS138" s="26"/>
      <c r="BT138" s="26"/>
      <c r="BU138" s="42" t="s">
        <v>537</v>
      </c>
      <c r="BV138" s="26"/>
      <c r="BW138" s="26"/>
    </row>
    <row r="139" spans="1:75" ht="56.25" x14ac:dyDescent="0.25">
      <c r="A139" s="24" t="s">
        <v>75</v>
      </c>
      <c r="B139" s="37" t="s">
        <v>76</v>
      </c>
      <c r="C139" s="39">
        <v>25577</v>
      </c>
      <c r="D139" s="40">
        <v>241</v>
      </c>
      <c r="E139" s="26">
        <v>529</v>
      </c>
      <c r="F139" s="26"/>
      <c r="G139" s="42" t="s">
        <v>78</v>
      </c>
      <c r="H139" s="43" t="s">
        <v>79</v>
      </c>
      <c r="I139" s="44" t="s">
        <v>79</v>
      </c>
      <c r="J139" s="45" t="s">
        <v>489</v>
      </c>
      <c r="K139" s="41" t="s">
        <v>1334</v>
      </c>
      <c r="L139" s="26" t="s">
        <v>81</v>
      </c>
      <c r="M139" s="26" t="s">
        <v>126</v>
      </c>
      <c r="N139" s="26" t="s">
        <v>538</v>
      </c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>
        <v>-2</v>
      </c>
      <c r="AG139" s="26">
        <v>-2</v>
      </c>
      <c r="AH139" s="26"/>
      <c r="AI139" s="26">
        <v>-2</v>
      </c>
      <c r="AJ139" s="26"/>
      <c r="AK139" s="26">
        <v>-1</v>
      </c>
      <c r="AL139" s="26">
        <v>-1</v>
      </c>
      <c r="AM139" s="26"/>
      <c r="AN139" s="26">
        <v>-1</v>
      </c>
      <c r="AO139" s="26"/>
      <c r="AP139" s="26">
        <v>-1</v>
      </c>
      <c r="AQ139" s="26">
        <v>-1</v>
      </c>
      <c r="AR139" s="26">
        <v>-1</v>
      </c>
      <c r="AS139" s="26"/>
      <c r="AT139" s="26">
        <v>-1</v>
      </c>
      <c r="AU139" s="46" t="e">
        <f t="shared" si="2"/>
        <v>#REF!</v>
      </c>
      <c r="AV139" s="35">
        <f t="shared" si="3"/>
        <v>10</v>
      </c>
      <c r="AW139" s="35" t="e">
        <f>(O139*#REF!)+(P139*#REF!)+(Q139*#REF!)+(R139*#REF!)+(S139*#REF!)+(T139*#REF!)+(U139*#REF!)+(V139*#REF!)+(W139*#REF!)+(X139*#REF!)+(Y139*#REF!)+(Z139*#REF!)+(AA139*#REF!)+(AB139*#REF!)+(AC139*#REF!)+(AD139*#REF!)+(AE139*#REF!)+(AF139*#REF!)+(AG139*#REF!)+(AH139*#REF!)+(AI139*#REF!)+(AJ139*#REF!)+(AK139*#REF!)+(AL139*#REF!)+(AM139*#REF!)+(AN139*#REF!)+(AO139*#REF!)+(AP139*#REF!)+(AQ139*#REF!)+(AR139*#REF!)+(AS139*#REF!)+(AT139*#REF!)</f>
        <v>#REF!</v>
      </c>
      <c r="AX139" s="35" t="e">
        <f>#REF!+#REF!+#REF!+#REF!+#REF!+#REF!+#REF!+#REF!+#REF!+#REF!</f>
        <v>#REF!</v>
      </c>
      <c r="AY139" s="45" t="s">
        <v>171</v>
      </c>
      <c r="AZ139" s="45" t="s">
        <v>92</v>
      </c>
      <c r="BA139" s="45" t="s">
        <v>93</v>
      </c>
      <c r="BB139" s="45"/>
      <c r="BC139" s="45"/>
      <c r="BD139" s="45" t="s">
        <v>94</v>
      </c>
      <c r="BE139" s="26"/>
      <c r="BF139" s="26"/>
      <c r="BG139" s="26"/>
      <c r="BH139" s="26"/>
      <c r="BI139" s="26"/>
      <c r="BJ139" s="26"/>
      <c r="BK139" s="26"/>
      <c r="BL139" s="26"/>
      <c r="BM139" s="26"/>
      <c r="BN139" s="26" t="s">
        <v>539</v>
      </c>
      <c r="BO139" s="26"/>
      <c r="BP139" s="26">
        <v>2</v>
      </c>
      <c r="BQ139" s="26"/>
      <c r="BR139" s="26">
        <v>2</v>
      </c>
      <c r="BS139" s="26"/>
      <c r="BT139" s="26"/>
      <c r="BU139" s="42" t="s">
        <v>540</v>
      </c>
      <c r="BV139" s="26" t="s">
        <v>541</v>
      </c>
      <c r="BW139" s="26"/>
    </row>
    <row r="140" spans="1:75" ht="56.25" x14ac:dyDescent="0.25">
      <c r="A140" s="24" t="s">
        <v>75</v>
      </c>
      <c r="B140" s="37" t="s">
        <v>76</v>
      </c>
      <c r="C140" s="39">
        <v>25578</v>
      </c>
      <c r="D140" s="40">
        <v>268</v>
      </c>
      <c r="E140" s="26">
        <v>534</v>
      </c>
      <c r="F140" s="26"/>
      <c r="G140" s="42" t="s">
        <v>88</v>
      </c>
      <c r="H140" s="43" t="s">
        <v>79</v>
      </c>
      <c r="I140" s="44" t="s">
        <v>79</v>
      </c>
      <c r="J140" s="45" t="s">
        <v>489</v>
      </c>
      <c r="K140" s="41" t="s">
        <v>1334</v>
      </c>
      <c r="L140" s="26" t="s">
        <v>81</v>
      </c>
      <c r="M140" s="26" t="s">
        <v>89</v>
      </c>
      <c r="N140" s="26" t="s">
        <v>90</v>
      </c>
      <c r="O140" s="26"/>
      <c r="P140" s="26"/>
      <c r="Q140" s="26">
        <v>-1</v>
      </c>
      <c r="R140" s="26">
        <v>0</v>
      </c>
      <c r="S140" s="26">
        <v>0</v>
      </c>
      <c r="T140" s="26"/>
      <c r="U140" s="26"/>
      <c r="V140" s="26"/>
      <c r="W140" s="26"/>
      <c r="X140" s="26">
        <v>-1</v>
      </c>
      <c r="Y140" s="26">
        <v>-1</v>
      </c>
      <c r="Z140" s="26"/>
      <c r="AA140" s="26">
        <v>0</v>
      </c>
      <c r="AB140" s="26">
        <v>0</v>
      </c>
      <c r="AC140" s="26">
        <v>-1</v>
      </c>
      <c r="AD140" s="26">
        <v>1</v>
      </c>
      <c r="AE140" s="26">
        <v>-1</v>
      </c>
      <c r="AF140" s="26">
        <v>1</v>
      </c>
      <c r="AG140" s="26">
        <v>-2</v>
      </c>
      <c r="AH140" s="26">
        <v>-1</v>
      </c>
      <c r="AI140" s="26">
        <v>-1</v>
      </c>
      <c r="AJ140" s="26"/>
      <c r="AK140" s="26"/>
      <c r="AL140" s="26"/>
      <c r="AM140" s="26"/>
      <c r="AN140" s="26"/>
      <c r="AO140" s="26"/>
      <c r="AP140" s="26">
        <v>0</v>
      </c>
      <c r="AQ140" s="26">
        <v>-2</v>
      </c>
      <c r="AR140" s="26"/>
      <c r="AS140" s="26">
        <v>-1</v>
      </c>
      <c r="AT140" s="26">
        <v>-1</v>
      </c>
      <c r="AU140" s="46" t="e">
        <f t="shared" si="2"/>
        <v>#REF!</v>
      </c>
      <c r="AV140" s="35">
        <f t="shared" si="3"/>
        <v>18</v>
      </c>
      <c r="AW140" s="35" t="e">
        <f>(O140*#REF!)+(P140*#REF!)+(Q140*#REF!)+(R140*#REF!)+(S140*#REF!)+(T140*#REF!)+(U140*#REF!)+(V140*#REF!)+(W140*#REF!)+(X140*#REF!)+(Y140*#REF!)+(Z140*#REF!)+(AA140*#REF!)+(AB140*#REF!)+(AC140*#REF!)+(AD140*#REF!)+(AE140*#REF!)+(AF140*#REF!)+(AG140*#REF!)+(AH140*#REF!)+(AI140*#REF!)+(AJ140*#REF!)+(AK140*#REF!)+(AL140*#REF!)+(AM140*#REF!)+(AN140*#REF!)+(AO140*#REF!)+(AP140*#REF!)+(AQ140*#REF!)+(AR140*#REF!)+(AS140*#REF!)+(AT140*#REF!)</f>
        <v>#REF!</v>
      </c>
      <c r="AX140" s="35" t="e">
        <f>#REF!+#REF!+#REF!+#REF!+#REF!+#REF!+#REF!+#REF!+#REF!+#REF!+#REF!+#REF!+#REF!+#REF!+#REF!+#REF!+#REF!+#REF!</f>
        <v>#REF!</v>
      </c>
      <c r="AY140" s="45" t="s">
        <v>263</v>
      </c>
      <c r="AZ140" s="45" t="s">
        <v>92</v>
      </c>
      <c r="BA140" s="45" t="s">
        <v>93</v>
      </c>
      <c r="BB140" s="45" t="s">
        <v>111</v>
      </c>
      <c r="BC140" s="45"/>
      <c r="BD140" s="45"/>
      <c r="BE140" s="26" t="s">
        <v>95</v>
      </c>
      <c r="BF140" s="26"/>
      <c r="BG140" s="26"/>
      <c r="BH140" s="26" t="s">
        <v>95</v>
      </c>
      <c r="BI140" s="26" t="s">
        <v>486</v>
      </c>
      <c r="BJ140" s="26" t="s">
        <v>542</v>
      </c>
      <c r="BK140" s="26" t="s">
        <v>264</v>
      </c>
      <c r="BL140" s="26" t="s">
        <v>543</v>
      </c>
      <c r="BM140" s="26"/>
      <c r="BN140" s="26" t="s">
        <v>128</v>
      </c>
      <c r="BO140" s="26"/>
      <c r="BP140" s="26">
        <v>2</v>
      </c>
      <c r="BQ140" s="26"/>
      <c r="BR140" s="26"/>
      <c r="BS140" s="26"/>
      <c r="BT140" s="26" t="s">
        <v>544</v>
      </c>
      <c r="BU140" s="42"/>
      <c r="BV140" s="26" t="s">
        <v>352</v>
      </c>
      <c r="BW140" s="26" t="s">
        <v>130</v>
      </c>
    </row>
    <row r="141" spans="1:75" ht="56.25" x14ac:dyDescent="0.25">
      <c r="A141" s="24" t="s">
        <v>75</v>
      </c>
      <c r="B141" s="37" t="s">
        <v>76</v>
      </c>
      <c r="C141" s="39">
        <v>25579</v>
      </c>
      <c r="D141" s="40">
        <v>270</v>
      </c>
      <c r="E141" s="26">
        <v>507</v>
      </c>
      <c r="F141" s="26"/>
      <c r="G141" s="42" t="s">
        <v>78</v>
      </c>
      <c r="H141" s="43"/>
      <c r="I141" s="44" t="s">
        <v>79</v>
      </c>
      <c r="J141" s="45"/>
      <c r="K141" s="26" t="s">
        <v>449</v>
      </c>
      <c r="L141" s="26" t="s">
        <v>81</v>
      </c>
      <c r="M141" s="26" t="s">
        <v>126</v>
      </c>
      <c r="N141" s="26" t="s">
        <v>162</v>
      </c>
      <c r="O141" s="26"/>
      <c r="P141" s="26">
        <v>0</v>
      </c>
      <c r="Q141" s="26"/>
      <c r="R141" s="26"/>
      <c r="S141" s="26">
        <v>0</v>
      </c>
      <c r="T141" s="26"/>
      <c r="U141" s="26"/>
      <c r="V141" s="26"/>
      <c r="W141" s="26">
        <v>0</v>
      </c>
      <c r="X141" s="26">
        <v>1</v>
      </c>
      <c r="Y141" s="26">
        <v>-1</v>
      </c>
      <c r="Z141" s="26"/>
      <c r="AA141" s="26">
        <v>-1</v>
      </c>
      <c r="AB141" s="26">
        <v>-1</v>
      </c>
      <c r="AC141" s="26">
        <v>1</v>
      </c>
      <c r="AD141" s="26">
        <v>-1</v>
      </c>
      <c r="AE141" s="26">
        <v>-1</v>
      </c>
      <c r="AF141" s="26">
        <v>-2</v>
      </c>
      <c r="AG141" s="26">
        <v>-2</v>
      </c>
      <c r="AH141" s="26"/>
      <c r="AI141" s="26"/>
      <c r="AJ141" s="26">
        <v>-1</v>
      </c>
      <c r="AK141" s="26"/>
      <c r="AL141" s="26">
        <v>-1</v>
      </c>
      <c r="AM141" s="26">
        <v>-1</v>
      </c>
      <c r="AN141" s="26">
        <v>-1</v>
      </c>
      <c r="AO141" s="26"/>
      <c r="AP141" s="26">
        <v>-1</v>
      </c>
      <c r="AQ141" s="26">
        <v>-1</v>
      </c>
      <c r="AR141" s="26"/>
      <c r="AS141" s="26">
        <v>-1</v>
      </c>
      <c r="AT141" s="26">
        <v>0</v>
      </c>
      <c r="AU141" s="46" t="e">
        <f t="shared" si="2"/>
        <v>#REF!</v>
      </c>
      <c r="AV141" s="35">
        <f t="shared" si="3"/>
        <v>20</v>
      </c>
      <c r="AW141" s="35" t="e">
        <f>(O141*#REF!)+(P141*#REF!)+(Q141*#REF!)+(R141*#REF!)+(S141*#REF!)+(T141*#REF!)+(U141*#REF!)+(V141*#REF!)+(W141*#REF!)+(X141*#REF!)+(Y141*#REF!)+(Z141*#REF!)+(AA141*#REF!)+(AB141*#REF!)+(AC141*#REF!)+(AD141*#REF!)+(AE141*#REF!)+(AF141*#REF!)+(AG141*#REF!)+(AH141*#REF!)+(AI141*#REF!)+(AJ141*#REF!)+(AK141*#REF!)+(AL141*#REF!)+(AM141*#REF!)+(AN141*#REF!)+(AO141*#REF!)+(AP141*#REF!)+(AQ141*#REF!)+(AR141*#REF!)+(AS141*#REF!)+(AT141*#REF!)</f>
        <v>#REF!</v>
      </c>
      <c r="AX141" s="35" t="e">
        <f>#REF!+#REF!+#REF!+#REF!+#REF!+#REF!+#REF!+#REF!+#REF!+#REF!+#REF!+#REF!+#REF!+#REF!+#REF!+#REF!+#REF!+#REF!+#REF!+#REF!</f>
        <v>#REF!</v>
      </c>
      <c r="AY141" s="45" t="s">
        <v>171</v>
      </c>
      <c r="AZ141" s="45" t="s">
        <v>92</v>
      </c>
      <c r="BA141" s="45" t="s">
        <v>93</v>
      </c>
      <c r="BB141" s="45"/>
      <c r="BC141" s="45"/>
      <c r="BD141" s="45" t="s">
        <v>94</v>
      </c>
      <c r="BE141" s="26"/>
      <c r="BF141" s="26"/>
      <c r="BG141" s="26"/>
      <c r="BH141" s="26"/>
      <c r="BI141" s="26"/>
      <c r="BJ141" s="26" t="s">
        <v>545</v>
      </c>
      <c r="BK141" s="26"/>
      <c r="BL141" s="26" t="s">
        <v>86</v>
      </c>
      <c r="BM141" s="26"/>
      <c r="BN141" s="26" t="s">
        <v>128</v>
      </c>
      <c r="BO141" s="26"/>
      <c r="BP141" s="26"/>
      <c r="BQ141" s="26"/>
      <c r="BR141" s="26">
        <v>2</v>
      </c>
      <c r="BS141" s="26">
        <v>1</v>
      </c>
      <c r="BT141" s="26"/>
      <c r="BU141" s="42" t="s">
        <v>546</v>
      </c>
      <c r="BV141" s="26" t="s">
        <v>547</v>
      </c>
      <c r="BW141" s="26" t="s">
        <v>130</v>
      </c>
    </row>
    <row r="142" spans="1:75" ht="45" x14ac:dyDescent="0.25">
      <c r="A142" s="24" t="s">
        <v>75</v>
      </c>
      <c r="B142" s="37" t="s">
        <v>76</v>
      </c>
      <c r="C142" s="39">
        <v>25580</v>
      </c>
      <c r="D142" s="40">
        <v>272</v>
      </c>
      <c r="E142" s="26">
        <v>518</v>
      </c>
      <c r="F142" s="26"/>
      <c r="G142" s="42" t="s">
        <v>113</v>
      </c>
      <c r="H142" s="43"/>
      <c r="I142" s="44" t="s">
        <v>175</v>
      </c>
      <c r="J142" s="45"/>
      <c r="K142" s="41" t="s">
        <v>1334</v>
      </c>
      <c r="L142" s="26" t="s">
        <v>81</v>
      </c>
      <c r="M142" s="26" t="s">
        <v>89</v>
      </c>
      <c r="N142" s="26" t="s">
        <v>333</v>
      </c>
      <c r="O142" s="26">
        <v>1</v>
      </c>
      <c r="P142" s="26">
        <v>1</v>
      </c>
      <c r="Q142" s="26">
        <v>1</v>
      </c>
      <c r="R142" s="26">
        <v>1</v>
      </c>
      <c r="S142" s="26"/>
      <c r="T142" s="26"/>
      <c r="U142" s="26"/>
      <c r="V142" s="26"/>
      <c r="W142" s="26">
        <v>1</v>
      </c>
      <c r="X142" s="26">
        <v>1</v>
      </c>
      <c r="Y142" s="26">
        <v>1</v>
      </c>
      <c r="Z142" s="26"/>
      <c r="AA142" s="26">
        <v>1</v>
      </c>
      <c r="AB142" s="26">
        <v>2</v>
      </c>
      <c r="AC142" s="26">
        <v>1</v>
      </c>
      <c r="AD142" s="26">
        <v>1</v>
      </c>
      <c r="AE142" s="26">
        <v>0</v>
      </c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46" t="e">
        <f t="shared" si="2"/>
        <v>#REF!</v>
      </c>
      <c r="AV142" s="35">
        <f t="shared" si="3"/>
        <v>12</v>
      </c>
      <c r="AW142" s="35" t="e">
        <f>(O142*#REF!)+(P142*#REF!)+(Q142*#REF!)+(R142*#REF!)+(S142*#REF!)+(T142*#REF!)+(U142*#REF!)+(V142*#REF!)+(W142*#REF!)+(X142*#REF!)+(Y142*#REF!)+(Z142*#REF!)+(AA142*#REF!)+(AB142*#REF!)+(AC142*#REF!)+(AD142*#REF!)+(AE142*#REF!)+(AF142*#REF!)+(AG142*#REF!)+(AH142*#REF!)+(AI142*#REF!)+(AJ142*#REF!)+(AK142*#REF!)+(AL142*#REF!)+(AM142*#REF!)+(AN142*#REF!)+(AO142*#REF!)+(AP142*#REF!)+(AQ142*#REF!)+(AR142*#REF!)+(AS142*#REF!)+(AT142*#REF!)</f>
        <v>#REF!</v>
      </c>
      <c r="AX142" s="35" t="e">
        <f>#REF!+#REF!+#REF!+#REF!+#REF!+#REF!+#REF!+#REF!+#REF!+#REF!+#REF!</f>
        <v>#REF!</v>
      </c>
      <c r="AY142" s="45"/>
      <c r="AZ142" s="45"/>
      <c r="BA142" s="45"/>
      <c r="BB142" s="45"/>
      <c r="BC142" s="45"/>
      <c r="BD142" s="45"/>
      <c r="BE142" s="26"/>
      <c r="BF142" s="26"/>
      <c r="BG142" s="26"/>
      <c r="BH142" s="26" t="s">
        <v>95</v>
      </c>
      <c r="BI142" s="26" t="s">
        <v>96</v>
      </c>
      <c r="BJ142" s="26" t="s">
        <v>97</v>
      </c>
      <c r="BK142" s="26"/>
      <c r="BL142" s="26" t="s">
        <v>318</v>
      </c>
      <c r="BM142" s="26"/>
      <c r="BN142" s="26" t="s">
        <v>548</v>
      </c>
      <c r="BO142" s="26"/>
      <c r="BP142" s="26" t="s">
        <v>377</v>
      </c>
      <c r="BQ142" s="26">
        <v>3</v>
      </c>
      <c r="BR142" s="26"/>
      <c r="BS142" s="26"/>
      <c r="BT142" s="26"/>
      <c r="BU142" s="42" t="s">
        <v>549</v>
      </c>
      <c r="BV142" s="26"/>
      <c r="BW142" s="26"/>
    </row>
    <row r="143" spans="1:75" ht="45" x14ac:dyDescent="0.25">
      <c r="A143" s="24" t="s">
        <v>75</v>
      </c>
      <c r="B143" s="37" t="s">
        <v>76</v>
      </c>
      <c r="C143" s="39">
        <v>25581</v>
      </c>
      <c r="D143" s="40">
        <v>273</v>
      </c>
      <c r="E143" s="26"/>
      <c r="F143" s="26"/>
      <c r="G143" s="42" t="s">
        <v>281</v>
      </c>
      <c r="H143" s="43"/>
      <c r="I143" s="44" t="s">
        <v>175</v>
      </c>
      <c r="J143" s="45"/>
      <c r="K143" s="41" t="s">
        <v>1334</v>
      </c>
      <c r="L143" s="26" t="s">
        <v>81</v>
      </c>
      <c r="M143" s="26" t="s">
        <v>126</v>
      </c>
      <c r="N143" s="26" t="s">
        <v>538</v>
      </c>
      <c r="O143" s="26"/>
      <c r="P143" s="26">
        <v>0</v>
      </c>
      <c r="Q143" s="26"/>
      <c r="R143" s="26"/>
      <c r="S143" s="26">
        <v>0</v>
      </c>
      <c r="T143" s="26"/>
      <c r="U143" s="26">
        <v>1</v>
      </c>
      <c r="V143" s="26">
        <v>1</v>
      </c>
      <c r="W143" s="26">
        <v>1</v>
      </c>
      <c r="X143" s="26">
        <v>0</v>
      </c>
      <c r="Y143" s="26">
        <v>1</v>
      </c>
      <c r="Z143" s="26"/>
      <c r="AA143" s="26"/>
      <c r="AB143" s="26"/>
      <c r="AC143" s="26"/>
      <c r="AD143" s="26"/>
      <c r="AE143" s="26"/>
      <c r="AF143" s="26">
        <v>1</v>
      </c>
      <c r="AG143" s="26">
        <v>-1</v>
      </c>
      <c r="AH143" s="26"/>
      <c r="AI143" s="26">
        <v>1</v>
      </c>
      <c r="AJ143" s="26"/>
      <c r="AK143" s="26"/>
      <c r="AL143" s="26"/>
      <c r="AM143" s="26"/>
      <c r="AN143" s="26"/>
      <c r="AO143" s="26"/>
      <c r="AP143" s="26"/>
      <c r="AQ143" s="26"/>
      <c r="AR143" s="26"/>
      <c r="AS143" s="26">
        <v>1</v>
      </c>
      <c r="AT143" s="26">
        <v>0</v>
      </c>
      <c r="AU143" s="46" t="e">
        <f t="shared" si="2"/>
        <v>#REF!</v>
      </c>
      <c r="AV143" s="35">
        <f t="shared" si="3"/>
        <v>12</v>
      </c>
      <c r="AW143" s="35" t="e">
        <f>(O143*#REF!)+(P143*#REF!)+(Q143*#REF!)+(R143*#REF!)+(S143*#REF!)+(T143*#REF!)+(U143*#REF!)+(V143*#REF!)+(W143*#REF!)+(X143*#REF!)+(Y143*#REF!)+(Z143*#REF!)+(AA143*#REF!)+(AB143*#REF!)+(AC143*#REF!)+(AD143*#REF!)+(AE143*#REF!)+(AF143*#REF!)+(AG143*#REF!)+(AH143*#REF!)+(AI143*#REF!)+(AJ143*#REF!)+(AK143*#REF!)+(AL143*#REF!)+(AM143*#REF!)+(AN143*#REF!)+(AO143*#REF!)+(AP143*#REF!)+(AQ143*#REF!)+(AR143*#REF!)+(AS143*#REF!)+(AT143*#REF!)</f>
        <v>#REF!</v>
      </c>
      <c r="AX143" s="35" t="e">
        <f>#REF!+#REF!+#REF!+#REF!+#REF!+#REF!+#REF!+#REF!+#REF!+#REF!+#REF!+#REF!</f>
        <v>#REF!</v>
      </c>
      <c r="AY143" s="45" t="s">
        <v>192</v>
      </c>
      <c r="AZ143" s="45" t="s">
        <v>171</v>
      </c>
      <c r="BA143" s="45" t="s">
        <v>116</v>
      </c>
      <c r="BB143" s="45"/>
      <c r="BC143" s="45"/>
      <c r="BD143" s="45" t="s">
        <v>418</v>
      </c>
      <c r="BE143" s="26"/>
      <c r="BF143" s="26"/>
      <c r="BG143" s="26"/>
      <c r="BH143" s="26" t="s">
        <v>550</v>
      </c>
      <c r="BI143" s="26" t="s">
        <v>96</v>
      </c>
      <c r="BJ143" s="26" t="s">
        <v>551</v>
      </c>
      <c r="BK143" s="26"/>
      <c r="BL143" s="26" t="s">
        <v>337</v>
      </c>
      <c r="BM143" s="26"/>
      <c r="BN143" s="26" t="s">
        <v>548</v>
      </c>
      <c r="BO143" s="26"/>
      <c r="BP143" s="26"/>
      <c r="BQ143" s="26"/>
      <c r="BR143" s="26"/>
      <c r="BS143" s="26"/>
      <c r="BT143" s="26"/>
      <c r="BU143" s="42" t="s">
        <v>552</v>
      </c>
      <c r="BV143" s="26" t="s">
        <v>553</v>
      </c>
      <c r="BW143" s="26"/>
    </row>
    <row r="144" spans="1:75" ht="45" x14ac:dyDescent="0.25">
      <c r="A144" s="24" t="s">
        <v>75</v>
      </c>
      <c r="B144" s="37" t="s">
        <v>76</v>
      </c>
      <c r="C144" s="39">
        <v>25582</v>
      </c>
      <c r="D144" s="40">
        <v>275</v>
      </c>
      <c r="E144" s="26">
        <v>508</v>
      </c>
      <c r="F144" s="26"/>
      <c r="G144" s="42" t="s">
        <v>224</v>
      </c>
      <c r="H144" s="43"/>
      <c r="I144" s="44" t="s">
        <v>175</v>
      </c>
      <c r="J144" s="45" t="s">
        <v>80</v>
      </c>
      <c r="K144" s="41" t="s">
        <v>1334</v>
      </c>
      <c r="L144" s="26" t="s">
        <v>81</v>
      </c>
      <c r="M144" s="26" t="s">
        <v>82</v>
      </c>
      <c r="N144" s="26" t="s">
        <v>234</v>
      </c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>
        <v>1</v>
      </c>
      <c r="AG144" s="26">
        <v>0</v>
      </c>
      <c r="AH144" s="26"/>
      <c r="AI144" s="26">
        <v>1</v>
      </c>
      <c r="AJ144" s="26"/>
      <c r="AK144" s="26"/>
      <c r="AL144" s="26"/>
      <c r="AM144" s="26"/>
      <c r="AN144" s="26"/>
      <c r="AO144" s="26"/>
      <c r="AP144" s="26"/>
      <c r="AQ144" s="26">
        <v>2</v>
      </c>
      <c r="AR144" s="26"/>
      <c r="AS144" s="26">
        <v>1</v>
      </c>
      <c r="AT144" s="26">
        <v>1</v>
      </c>
      <c r="AU144" s="46" t="e">
        <f t="shared" si="2"/>
        <v>#REF!</v>
      </c>
      <c r="AV144" s="35">
        <f t="shared" si="3"/>
        <v>6</v>
      </c>
      <c r="AW144" s="35" t="e">
        <f>(O144*#REF!)+(P144*#REF!)+(Q144*#REF!)+(R144*#REF!)+(S144*#REF!)+(T144*#REF!)+(U144*#REF!)+(V144*#REF!)+(W144*#REF!)+(X144*#REF!)+(Y144*#REF!)+(Z144*#REF!)+(AA144*#REF!)+(AB144*#REF!)+(AC144*#REF!)+(AD144*#REF!)+(AE144*#REF!)+(AF144*#REF!)+(AG144*#REF!)+(AH144*#REF!)+(AI144*#REF!)+(AJ144*#REF!)+(AK144*#REF!)+(AL144*#REF!)+(AM144*#REF!)+(AN144*#REF!)+(AO144*#REF!)+(AP144*#REF!)+(AQ144*#REF!)+(AR144*#REF!)+(AS144*#REF!)+(AT144*#REF!)</f>
        <v>#REF!</v>
      </c>
      <c r="AX144" s="35" t="e">
        <f>#REF!+#REF!+#REF!+#REF!+#REF!+#REF!</f>
        <v>#REF!</v>
      </c>
      <c r="AY144" s="45" t="s">
        <v>192</v>
      </c>
      <c r="AZ144" s="45"/>
      <c r="BA144" s="45" t="s">
        <v>116</v>
      </c>
      <c r="BB144" s="45"/>
      <c r="BC144" s="45"/>
      <c r="BD144" s="45" t="s">
        <v>117</v>
      </c>
      <c r="BE144" s="26"/>
      <c r="BF144" s="26"/>
      <c r="BG144" s="26"/>
      <c r="BH144" s="26" t="s">
        <v>84</v>
      </c>
      <c r="BI144" s="26" t="s">
        <v>85</v>
      </c>
      <c r="BJ144" s="26"/>
      <c r="BK144" s="26"/>
      <c r="BL144" s="26"/>
      <c r="BM144" s="26"/>
      <c r="BN144" s="26" t="s">
        <v>554</v>
      </c>
      <c r="BO144" s="26"/>
      <c r="BP144" s="26"/>
      <c r="BQ144" s="26"/>
      <c r="BR144" s="26"/>
      <c r="BS144" s="26"/>
      <c r="BT144" s="26"/>
      <c r="BU144" s="42" t="s">
        <v>555</v>
      </c>
      <c r="BV144" s="26"/>
      <c r="BW144" s="26"/>
    </row>
    <row r="145" spans="1:75" ht="27" x14ac:dyDescent="0.25">
      <c r="A145" s="24" t="s">
        <v>75</v>
      </c>
      <c r="B145" s="37" t="s">
        <v>76</v>
      </c>
      <c r="C145" s="39">
        <v>25583</v>
      </c>
      <c r="D145" s="40">
        <v>276</v>
      </c>
      <c r="E145" s="26">
        <v>524</v>
      </c>
      <c r="F145" s="26"/>
      <c r="G145" s="42" t="s">
        <v>281</v>
      </c>
      <c r="H145" s="43" t="s">
        <v>114</v>
      </c>
      <c r="I145" s="44" t="s">
        <v>114</v>
      </c>
      <c r="J145" s="45"/>
      <c r="K145" s="41" t="s">
        <v>1334</v>
      </c>
      <c r="L145" s="26" t="s">
        <v>81</v>
      </c>
      <c r="M145" s="26" t="s">
        <v>126</v>
      </c>
      <c r="N145" s="26" t="s">
        <v>269</v>
      </c>
      <c r="O145" s="26"/>
      <c r="P145" s="26"/>
      <c r="Q145" s="26">
        <v>1</v>
      </c>
      <c r="R145" s="26">
        <v>1</v>
      </c>
      <c r="S145" s="26">
        <v>2</v>
      </c>
      <c r="T145" s="26">
        <v>1</v>
      </c>
      <c r="U145" s="26">
        <v>1</v>
      </c>
      <c r="V145" s="26"/>
      <c r="W145" s="26"/>
      <c r="X145" s="26">
        <v>1</v>
      </c>
      <c r="Y145" s="26"/>
      <c r="Z145" s="26"/>
      <c r="AA145" s="26">
        <v>1</v>
      </c>
      <c r="AB145" s="26">
        <v>0</v>
      </c>
      <c r="AC145" s="26">
        <v>1</v>
      </c>
      <c r="AD145" s="26">
        <v>1</v>
      </c>
      <c r="AE145" s="26">
        <v>0</v>
      </c>
      <c r="AF145" s="26"/>
      <c r="AG145" s="26">
        <v>-1</v>
      </c>
      <c r="AH145" s="26"/>
      <c r="AI145" s="26">
        <v>-1</v>
      </c>
      <c r="AJ145" s="26"/>
      <c r="AK145" s="26"/>
      <c r="AL145" s="26"/>
      <c r="AM145" s="26"/>
      <c r="AN145" s="26"/>
      <c r="AO145" s="26"/>
      <c r="AP145" s="26"/>
      <c r="AQ145" s="26"/>
      <c r="AR145" s="26"/>
      <c r="AS145" s="26">
        <v>1</v>
      </c>
      <c r="AT145" s="26">
        <v>0</v>
      </c>
      <c r="AU145" s="46" t="e">
        <f t="shared" si="2"/>
        <v>#REF!</v>
      </c>
      <c r="AV145" s="35">
        <f t="shared" si="3"/>
        <v>15</v>
      </c>
      <c r="AW145" s="35" t="e">
        <f>(O145*#REF!)+(P145*#REF!)+(Q145*#REF!)+(R145*#REF!)+(S145*#REF!)+(T145*#REF!)+(U145*#REF!)+(V145*#REF!)+(W145*#REF!)+(X145*#REF!)+(Y145*#REF!)+(Z145*#REF!)+(AA145*#REF!)+(AB145*#REF!)+(AC145*#REF!)+(AD145*#REF!)+(AE145*#REF!)+(AF145*#REF!)+(AG145*#REF!)+(AH145*#REF!)+(AI145*#REF!)+(AJ145*#REF!)+(AK145*#REF!)+(AL145*#REF!)+(AM145*#REF!)+(AN145*#REF!)+(AO145*#REF!)+(AP145*#REF!)+(AQ145*#REF!)+(AR145*#REF!)+(AS145*#REF!)+(AT145*#REF!)</f>
        <v>#REF!</v>
      </c>
      <c r="AX145" s="35" t="e">
        <f>#REF!+#REF!+#REF!+#REF!+#REF!+#REF!+#REF!+#REF!+#REF!+#REF!+#REF!+#REF!+#REF!+#REF!+#REF!</f>
        <v>#REF!</v>
      </c>
      <c r="AY145" s="45"/>
      <c r="AZ145" s="45" t="s">
        <v>92</v>
      </c>
      <c r="BA145" s="45" t="s">
        <v>93</v>
      </c>
      <c r="BB145" s="45"/>
      <c r="BC145" s="45"/>
      <c r="BD145" s="45" t="s">
        <v>94</v>
      </c>
      <c r="BE145" s="26"/>
      <c r="BF145" s="26"/>
      <c r="BG145" s="26"/>
      <c r="BH145" s="26" t="s">
        <v>84</v>
      </c>
      <c r="BI145" s="26" t="s">
        <v>85</v>
      </c>
      <c r="BJ145" s="26" t="s">
        <v>545</v>
      </c>
      <c r="BK145" s="26"/>
      <c r="BL145" s="26" t="s">
        <v>86</v>
      </c>
      <c r="BM145" s="26"/>
      <c r="BN145" s="26" t="s">
        <v>548</v>
      </c>
      <c r="BO145" s="26"/>
      <c r="BP145" s="26">
        <v>2</v>
      </c>
      <c r="BQ145" s="26"/>
      <c r="BR145" s="26"/>
      <c r="BS145" s="26"/>
      <c r="BT145" s="26"/>
      <c r="BU145" s="42"/>
      <c r="BV145" s="26" t="s">
        <v>556</v>
      </c>
      <c r="BW145" s="26" t="s">
        <v>130</v>
      </c>
    </row>
    <row r="146" spans="1:75" ht="67.5" x14ac:dyDescent="0.25">
      <c r="A146" s="24" t="s">
        <v>75</v>
      </c>
      <c r="B146" s="56" t="s">
        <v>76</v>
      </c>
      <c r="C146" s="39">
        <v>25584</v>
      </c>
      <c r="D146" s="40">
        <v>277</v>
      </c>
      <c r="E146" s="26">
        <v>527</v>
      </c>
      <c r="F146" s="26"/>
      <c r="G146" s="42" t="s">
        <v>100</v>
      </c>
      <c r="H146" s="43" t="s">
        <v>114</v>
      </c>
      <c r="I146" s="44" t="s">
        <v>144</v>
      </c>
      <c r="J146" s="45"/>
      <c r="K146" s="41" t="s">
        <v>1334</v>
      </c>
      <c r="L146" s="26" t="s">
        <v>133</v>
      </c>
      <c r="M146" s="26" t="s">
        <v>230</v>
      </c>
      <c r="N146" s="26" t="s">
        <v>557</v>
      </c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46" t="e">
        <f t="shared" si="2"/>
        <v>#REF!</v>
      </c>
      <c r="AV146" s="35">
        <f>COUNT(O146:AT146)</f>
        <v>0</v>
      </c>
      <c r="AW146" s="35" t="e">
        <f>(O146*#REF!)+(P146*#REF!)+(Q146*#REF!)+(R146*#REF!)+(S146*#REF!)+(T146*#REF!)+(U146*#REF!)+(V146*#REF!)+(W146*#REF!)+(X146*#REF!)+(Y146*#REF!)+(Z146*#REF!)+(AA146*#REF!)+(AB146*#REF!)+(AC146*#REF!)+(AD146*#REF!)+(AE146*#REF!)+(AF146*#REF!)+(AG146*#REF!)+(AH146*#REF!)+(AI146*#REF!)+(AJ146*#REF!)+(AK146*#REF!)+(AL146*#REF!)+(AM146*#REF!)+(AN146*#REF!)+(AO146*#REF!)+(AP146*#REF!)+(AQ146*#REF!)+(AR146*#REF!)+(AS146*#REF!)+(AT146*#REF!)</f>
        <v>#REF!</v>
      </c>
      <c r="AX146" s="49">
        <v>0</v>
      </c>
      <c r="AY146" s="45"/>
      <c r="AZ146" s="45"/>
      <c r="BA146" s="45"/>
      <c r="BB146" s="45"/>
      <c r="BC146" s="45"/>
      <c r="BD146" s="45"/>
      <c r="BE146" s="26"/>
      <c r="BF146" s="26"/>
      <c r="BG146" s="26"/>
      <c r="BH146" s="26"/>
      <c r="BI146" s="26"/>
      <c r="BJ146" s="26"/>
      <c r="BK146" s="26"/>
      <c r="BL146" s="26"/>
      <c r="BM146" s="26" t="s">
        <v>558</v>
      </c>
      <c r="BN146" s="26" t="s">
        <v>559</v>
      </c>
      <c r="BO146" s="26" t="s">
        <v>560</v>
      </c>
      <c r="BP146" s="26"/>
      <c r="BQ146" s="26"/>
      <c r="BR146" s="26"/>
      <c r="BS146" s="26"/>
      <c r="BT146" s="26"/>
      <c r="BU146" s="42"/>
      <c r="BV146" s="26" t="s">
        <v>561</v>
      </c>
      <c r="BW146" s="26"/>
    </row>
    <row r="147" spans="1:75" ht="33.75" x14ac:dyDescent="0.25">
      <c r="A147" s="24" t="s">
        <v>75</v>
      </c>
      <c r="B147" s="37" t="s">
        <v>76</v>
      </c>
      <c r="C147" s="39">
        <v>25585</v>
      </c>
      <c r="D147" s="40">
        <v>278</v>
      </c>
      <c r="E147" s="26">
        <v>544</v>
      </c>
      <c r="F147" s="26"/>
      <c r="G147" s="42" t="s">
        <v>113</v>
      </c>
      <c r="H147" s="43"/>
      <c r="I147" s="44" t="s">
        <v>175</v>
      </c>
      <c r="J147" s="45"/>
      <c r="K147" s="41" t="s">
        <v>1334</v>
      </c>
      <c r="L147" s="26" t="s">
        <v>81</v>
      </c>
      <c r="M147" s="26" t="s">
        <v>328</v>
      </c>
      <c r="N147" s="26" t="s">
        <v>329</v>
      </c>
      <c r="O147" s="26">
        <v>1</v>
      </c>
      <c r="P147" s="26">
        <v>1</v>
      </c>
      <c r="Q147" s="26">
        <v>1</v>
      </c>
      <c r="R147" s="26">
        <v>1</v>
      </c>
      <c r="S147" s="26">
        <v>1</v>
      </c>
      <c r="T147" s="26">
        <v>1</v>
      </c>
      <c r="U147" s="26">
        <v>0</v>
      </c>
      <c r="V147" s="26">
        <v>1</v>
      </c>
      <c r="W147" s="26">
        <v>1</v>
      </c>
      <c r="X147" s="26">
        <v>1</v>
      </c>
      <c r="Y147" s="26"/>
      <c r="Z147" s="26"/>
      <c r="AA147" s="26">
        <v>1</v>
      </c>
      <c r="AB147" s="26">
        <v>1</v>
      </c>
      <c r="AC147" s="26">
        <v>1</v>
      </c>
      <c r="AD147" s="26">
        <v>1</v>
      </c>
      <c r="AE147" s="26">
        <v>0</v>
      </c>
      <c r="AF147" s="26">
        <v>1</v>
      </c>
      <c r="AG147" s="26">
        <v>1</v>
      </c>
      <c r="AH147" s="26">
        <v>1</v>
      </c>
      <c r="AI147" s="26">
        <v>1</v>
      </c>
      <c r="AJ147" s="26">
        <v>1</v>
      </c>
      <c r="AK147" s="26"/>
      <c r="AL147" s="26">
        <v>1</v>
      </c>
      <c r="AM147" s="26"/>
      <c r="AN147" s="26">
        <v>1</v>
      </c>
      <c r="AO147" s="26"/>
      <c r="AP147" s="26"/>
      <c r="AQ147" s="26">
        <v>1</v>
      </c>
      <c r="AR147" s="26"/>
      <c r="AS147" s="26">
        <v>1</v>
      </c>
      <c r="AT147" s="26">
        <v>1</v>
      </c>
      <c r="AU147" s="46" t="e">
        <f>AW147/AX147</f>
        <v>#REF!</v>
      </c>
      <c r="AV147" s="35">
        <f t="shared" ref="AV147:AV188" si="4">COUNT(O147:AT147)</f>
        <v>25</v>
      </c>
      <c r="AW147" s="35" t="e">
        <f>(O147*#REF!)+(P147*#REF!)+(Q147*#REF!)+(R147*#REF!)+(S147*#REF!)+(T147*#REF!)+(U147*#REF!)+(V147*#REF!)+(W147*#REF!)+(X147*#REF!)+(Y147*#REF!)+(Z147*#REF!)+(AA147*#REF!)+(AB147*#REF!)+(AC147*#REF!)+(AD147*#REF!)+(AE147*#REF!)+(AF147*#REF!)+(AG147*#REF!)+(AH147*#REF!)+(AI147*#REF!)+(AJ147*#REF!)+(AK147*#REF!)+(AL147*#REF!)+(AM147*#REF!)+(AN147*#REF!)+(AO147*#REF!)+(AP147*#REF!)+(AQ147*#REF!)+(AR147*#REF!)+(AS147*#REF!)+(AT147*#REF!)</f>
        <v>#REF!</v>
      </c>
      <c r="AX147" s="35" t="e">
        <f>#REF!+#REF!+#REF!+#REF!+#REF!+#REF!+#REF!+#REF!+#REF!+#REF!+#REF!+#REF!+#REF!+#REF!+#REF!+#REF!+#REF!+#REF!+#REF!+#REF!+#REF!+#REF!+#REF!+#REF!+#REF!</f>
        <v>#REF!</v>
      </c>
      <c r="AY147" s="45" t="s">
        <v>192</v>
      </c>
      <c r="AZ147" s="45" t="s">
        <v>115</v>
      </c>
      <c r="BA147" s="45" t="s">
        <v>116</v>
      </c>
      <c r="BB147" s="45" t="s">
        <v>115</v>
      </c>
      <c r="BC147" s="45" t="s">
        <v>116</v>
      </c>
      <c r="BD147" s="45" t="s">
        <v>117</v>
      </c>
      <c r="BE147" s="26" t="s">
        <v>95</v>
      </c>
      <c r="BF147" s="26"/>
      <c r="BG147" s="26"/>
      <c r="BH147" s="26" t="s">
        <v>282</v>
      </c>
      <c r="BI147" s="26" t="s">
        <v>562</v>
      </c>
      <c r="BJ147" s="26" t="s">
        <v>97</v>
      </c>
      <c r="BK147" s="26" t="s">
        <v>412</v>
      </c>
      <c r="BL147" s="26" t="s">
        <v>445</v>
      </c>
      <c r="BM147" s="26"/>
      <c r="BN147" s="26" t="s">
        <v>128</v>
      </c>
      <c r="BO147" s="26"/>
      <c r="BP147" s="26">
        <v>3</v>
      </c>
      <c r="BQ147" s="26">
        <v>2</v>
      </c>
      <c r="BR147" s="26">
        <v>2</v>
      </c>
      <c r="BS147" s="26">
        <v>2</v>
      </c>
      <c r="BT147" s="26"/>
      <c r="BU147" s="42" t="s">
        <v>563</v>
      </c>
      <c r="BV147" s="26" t="s">
        <v>311</v>
      </c>
      <c r="BW147" s="26"/>
    </row>
    <row r="148" spans="1:75" ht="33.75" x14ac:dyDescent="0.25">
      <c r="A148" s="24" t="s">
        <v>75</v>
      </c>
      <c r="B148" s="37" t="s">
        <v>76</v>
      </c>
      <c r="C148" s="39">
        <v>25586</v>
      </c>
      <c r="D148" s="40">
        <v>279</v>
      </c>
      <c r="E148" s="26">
        <v>599</v>
      </c>
      <c r="F148" s="26"/>
      <c r="G148" s="42" t="s">
        <v>276</v>
      </c>
      <c r="H148" s="43"/>
      <c r="I148" s="44" t="s">
        <v>257</v>
      </c>
      <c r="J148" s="45" t="s">
        <v>489</v>
      </c>
      <c r="K148" s="41" t="s">
        <v>1334</v>
      </c>
      <c r="L148" s="26" t="s">
        <v>81</v>
      </c>
      <c r="M148" s="26" t="s">
        <v>89</v>
      </c>
      <c r="N148" s="26" t="s">
        <v>90</v>
      </c>
      <c r="O148" s="26">
        <v>-1</v>
      </c>
      <c r="P148" s="26">
        <v>-1</v>
      </c>
      <c r="Q148" s="26">
        <v>-1</v>
      </c>
      <c r="R148" s="26">
        <v>-1</v>
      </c>
      <c r="S148" s="26">
        <v>0</v>
      </c>
      <c r="T148" s="26"/>
      <c r="U148" s="26">
        <v>1</v>
      </c>
      <c r="V148" s="26"/>
      <c r="W148" s="26"/>
      <c r="X148" s="26">
        <v>1</v>
      </c>
      <c r="Y148" s="26">
        <v>-1</v>
      </c>
      <c r="Z148" s="26"/>
      <c r="AA148" s="26"/>
      <c r="AB148" s="26"/>
      <c r="AC148" s="26"/>
      <c r="AD148" s="26"/>
      <c r="AE148" s="26"/>
      <c r="AF148" s="26">
        <v>1</v>
      </c>
      <c r="AG148" s="26">
        <v>-1</v>
      </c>
      <c r="AH148" s="26">
        <v>1</v>
      </c>
      <c r="AI148" s="26">
        <v>-1</v>
      </c>
      <c r="AJ148" s="26"/>
      <c r="AK148" s="26"/>
      <c r="AL148" s="26"/>
      <c r="AM148" s="26"/>
      <c r="AN148" s="26"/>
      <c r="AO148" s="26"/>
      <c r="AP148" s="26"/>
      <c r="AQ148" s="26"/>
      <c r="AR148" s="26"/>
      <c r="AS148" s="26">
        <v>1</v>
      </c>
      <c r="AT148" s="26">
        <v>1</v>
      </c>
      <c r="AU148" s="46" t="e">
        <f>AW148/AX148</f>
        <v>#REF!</v>
      </c>
      <c r="AV148" s="35">
        <f t="shared" si="4"/>
        <v>14</v>
      </c>
      <c r="AW148" s="35" t="e">
        <f>(O148*#REF!)+(P148*#REF!)+(Q148*#REF!)+(R148*#REF!)+(S148*#REF!)+(T148*#REF!)+(U148*#REF!)+(V148*#REF!)+(W148*#REF!)+(X148*#REF!)+(Y148*#REF!)+(Z148*#REF!)+(AA148*#REF!)+(AB148*#REF!)+(AC148*#REF!)+(AD148*#REF!)+(AE148*#REF!)+(AF148*#REF!)+(AG148*#REF!)+(AH148*#REF!)+(AI148*#REF!)+(AJ148*#REF!)+(AK148*#REF!)+(AL148*#REF!)+(AM148*#REF!)+(AN148*#REF!)+(AO148*#REF!)+(AP148*#REF!)+(AQ148*#REF!)+(AR148*#REF!)+(AS148*#REF!)+(AT148*#REF!)</f>
        <v>#REF!</v>
      </c>
      <c r="AX148" s="35" t="e">
        <f>#REF!+#REF!+#REF!+#REF!+#REF!+#REF!+#REF!+#REF!+#REF!+#REF!+#REF!+#REF!+#REF!+#REF!</f>
        <v>#REF!</v>
      </c>
      <c r="AY148" s="45" t="s">
        <v>192</v>
      </c>
      <c r="AZ148" s="45" t="s">
        <v>92</v>
      </c>
      <c r="BA148" s="45" t="s">
        <v>93</v>
      </c>
      <c r="BB148" s="45"/>
      <c r="BC148" s="45"/>
      <c r="BD148" s="45" t="s">
        <v>94</v>
      </c>
      <c r="BE148" s="26" t="s">
        <v>95</v>
      </c>
      <c r="BF148" s="26"/>
      <c r="BG148" s="26"/>
      <c r="BH148" s="26" t="s">
        <v>95</v>
      </c>
      <c r="BI148" s="26" t="s">
        <v>486</v>
      </c>
      <c r="BJ148" s="26" t="s">
        <v>564</v>
      </c>
      <c r="BK148" s="26" t="s">
        <v>412</v>
      </c>
      <c r="BL148" s="26" t="s">
        <v>565</v>
      </c>
      <c r="BM148" s="26"/>
      <c r="BN148" s="26" t="s">
        <v>128</v>
      </c>
      <c r="BO148" s="26"/>
      <c r="BP148" s="26">
        <v>2</v>
      </c>
      <c r="BQ148" s="26"/>
      <c r="BR148" s="26">
        <v>2</v>
      </c>
      <c r="BS148" s="26">
        <v>1</v>
      </c>
      <c r="BT148" s="26"/>
      <c r="BU148" s="42"/>
      <c r="BV148" s="26"/>
      <c r="BW148" s="26"/>
    </row>
    <row r="149" spans="1:75" ht="33.75" x14ac:dyDescent="0.25">
      <c r="A149" s="24" t="s">
        <v>75</v>
      </c>
      <c r="B149" s="37" t="s">
        <v>76</v>
      </c>
      <c r="C149" s="39">
        <v>25587</v>
      </c>
      <c r="D149" s="40">
        <v>280</v>
      </c>
      <c r="E149" s="26">
        <v>553</v>
      </c>
      <c r="F149" s="26"/>
      <c r="G149" s="42" t="s">
        <v>100</v>
      </c>
      <c r="H149" s="43"/>
      <c r="I149" s="44" t="s">
        <v>132</v>
      </c>
      <c r="J149" s="45"/>
      <c r="K149" s="41" t="s">
        <v>1334</v>
      </c>
      <c r="L149" s="26" t="s">
        <v>133</v>
      </c>
      <c r="M149" s="26" t="s">
        <v>230</v>
      </c>
      <c r="N149" s="26" t="s">
        <v>566</v>
      </c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46" t="e">
        <f>AW149/AX149</f>
        <v>#REF!</v>
      </c>
      <c r="AV149" s="35">
        <f t="shared" si="4"/>
        <v>0</v>
      </c>
      <c r="AW149" s="35" t="e">
        <f>(O149*#REF!)+(P149*#REF!)+(Q149*#REF!)+(R149*#REF!)+(S149*#REF!)+(T149*#REF!)+(U149*#REF!)+(V149*#REF!)+(W149*#REF!)+(X149*#REF!)+(Y149*#REF!)+(Z149*#REF!)+(AA149*#REF!)+(AB149*#REF!)+(AC149*#REF!)+(AD149*#REF!)+(AE149*#REF!)+(AF149*#REF!)+(AG149*#REF!)+(AH149*#REF!)+(AI149*#REF!)+(AJ149*#REF!)+(AK149*#REF!)+(AL149*#REF!)+(AM149*#REF!)+(AN149*#REF!)+(AO149*#REF!)+(AP149*#REF!)+(AQ149*#REF!)+(AR149*#REF!)+(AS149*#REF!)+(AT149*#REF!)</f>
        <v>#REF!</v>
      </c>
      <c r="AX149" s="49"/>
      <c r="AY149" s="45"/>
      <c r="AZ149" s="45"/>
      <c r="BA149" s="45"/>
      <c r="BB149" s="45"/>
      <c r="BC149" s="45"/>
      <c r="BD149" s="45"/>
      <c r="BE149" s="26"/>
      <c r="BF149" s="26"/>
      <c r="BG149" s="26"/>
      <c r="BH149" s="26"/>
      <c r="BI149" s="26"/>
      <c r="BJ149" s="26"/>
      <c r="BK149" s="26"/>
      <c r="BL149" s="26"/>
      <c r="BM149" s="26" t="s">
        <v>567</v>
      </c>
      <c r="BN149" s="26" t="s">
        <v>559</v>
      </c>
      <c r="BO149" s="26"/>
      <c r="BP149" s="26"/>
      <c r="BQ149" s="26"/>
      <c r="BR149" s="26"/>
      <c r="BS149" s="26"/>
      <c r="BT149" s="26"/>
      <c r="BU149" s="42"/>
      <c r="BV149" s="26"/>
      <c r="BW149" s="26"/>
    </row>
    <row r="150" spans="1:75" ht="67.5" x14ac:dyDescent="0.25">
      <c r="A150" s="24" t="s">
        <v>75</v>
      </c>
      <c r="B150" s="37" t="s">
        <v>76</v>
      </c>
      <c r="C150" s="39">
        <v>25588</v>
      </c>
      <c r="D150" s="40">
        <v>281</v>
      </c>
      <c r="E150" s="26">
        <v>569</v>
      </c>
      <c r="F150" s="26"/>
      <c r="G150" s="42" t="s">
        <v>78</v>
      </c>
      <c r="H150" s="43" t="s">
        <v>79</v>
      </c>
      <c r="I150" s="44" t="s">
        <v>79</v>
      </c>
      <c r="J150" s="45"/>
      <c r="K150" s="41" t="s">
        <v>1334</v>
      </c>
      <c r="L150" s="26" t="s">
        <v>81</v>
      </c>
      <c r="M150" s="26" t="s">
        <v>82</v>
      </c>
      <c r="N150" s="26" t="s">
        <v>568</v>
      </c>
      <c r="O150" s="26">
        <v>-1</v>
      </c>
      <c r="P150" s="26">
        <v>-1</v>
      </c>
      <c r="Q150" s="26">
        <v>-1</v>
      </c>
      <c r="R150" s="26">
        <v>-1</v>
      </c>
      <c r="S150" s="26">
        <v>-2</v>
      </c>
      <c r="T150" s="26">
        <v>0</v>
      </c>
      <c r="U150" s="26">
        <v>0</v>
      </c>
      <c r="V150" s="26"/>
      <c r="W150" s="26">
        <v>-1</v>
      </c>
      <c r="X150" s="26">
        <v>-1</v>
      </c>
      <c r="Y150" s="26">
        <v>-1</v>
      </c>
      <c r="Z150" s="26"/>
      <c r="AA150" s="26">
        <v>-1</v>
      </c>
      <c r="AB150" s="26">
        <v>0</v>
      </c>
      <c r="AC150" s="26">
        <v>-1</v>
      </c>
      <c r="AD150" s="26">
        <v>0</v>
      </c>
      <c r="AE150" s="26">
        <v>-1</v>
      </c>
      <c r="AF150" s="26">
        <v>0</v>
      </c>
      <c r="AG150" s="26">
        <v>-2</v>
      </c>
      <c r="AH150" s="26"/>
      <c r="AI150" s="26">
        <v>-1</v>
      </c>
      <c r="AJ150" s="26">
        <v>-1</v>
      </c>
      <c r="AK150" s="26"/>
      <c r="AL150" s="26">
        <v>-1</v>
      </c>
      <c r="AM150" s="26"/>
      <c r="AN150" s="26">
        <v>-1</v>
      </c>
      <c r="AO150" s="26"/>
      <c r="AP150" s="26">
        <v>0</v>
      </c>
      <c r="AQ150" s="26"/>
      <c r="AR150" s="26"/>
      <c r="AS150" s="26">
        <v>-2</v>
      </c>
      <c r="AT150" s="26">
        <v>-2</v>
      </c>
      <c r="AU150" s="46" t="e">
        <f t="shared" ref="AU150:AU221" si="5">AW150/AX150</f>
        <v>#REF!</v>
      </c>
      <c r="AV150" s="35">
        <f t="shared" si="4"/>
        <v>24</v>
      </c>
      <c r="AW150" s="35" t="e">
        <f>(O150*#REF!)+(P150*#REF!)+(Q150*#REF!)+(R150*#REF!)+(S150*#REF!)+(T150*#REF!)+(U150*#REF!)+(V150*#REF!)+(W150*#REF!)+(X150*#REF!)+(Y150*#REF!)+(Z150*#REF!)+(AA150*#REF!)+(AB150*#REF!)+(AC150*#REF!)+(AD150*#REF!)+(AE150*#REF!)+(AF150*#REF!)+(AG150*#REF!)+(AH150*#REF!)+(AI150*#REF!)+(AJ150*#REF!)+(AK150*#REF!)+(AL150*#REF!)+(AM150*#REF!)+(AN150*#REF!)+(AO150*#REF!)+(AP150*#REF!)+(AQ150*#REF!)+(AR150*#REF!)+(AS150*#REF!)+(AT150*#REF!)</f>
        <v>#REF!</v>
      </c>
      <c r="AX150" s="35" t="e">
        <f>#REF!+#REF!+#REF!+#REF!+#REF!+#REF!+#REF!+#REF!+#REF!+#REF!+#REF!+#REF!+#REF!+#REF!+#REF!+#REF!+#REF!+#REF!+#REF!+#REF!+#REF!+#REF!+#REF!+#REF!</f>
        <v>#REF!</v>
      </c>
      <c r="AY150" s="45" t="s">
        <v>197</v>
      </c>
      <c r="AZ150" s="45" t="s">
        <v>92</v>
      </c>
      <c r="BA150" s="45" t="s">
        <v>93</v>
      </c>
      <c r="BB150" s="45"/>
      <c r="BC150" s="45"/>
      <c r="BD150" s="45"/>
      <c r="BE150" s="26"/>
      <c r="BF150" s="26"/>
      <c r="BG150" s="26"/>
      <c r="BH150" s="26" t="s">
        <v>84</v>
      </c>
      <c r="BI150" s="26" t="s">
        <v>85</v>
      </c>
      <c r="BJ150" s="57" t="s">
        <v>569</v>
      </c>
      <c r="BK150" s="26"/>
      <c r="BL150" s="26" t="s">
        <v>570</v>
      </c>
      <c r="BM150" s="26" t="s">
        <v>571</v>
      </c>
      <c r="BN150" s="26" t="s">
        <v>572</v>
      </c>
      <c r="BO150" s="26"/>
      <c r="BP150" s="26">
        <v>1</v>
      </c>
      <c r="BQ150" s="26">
        <v>0</v>
      </c>
      <c r="BR150" s="26"/>
      <c r="BS150" s="26"/>
      <c r="BT150" s="26"/>
      <c r="BU150" s="42"/>
      <c r="BV150" s="26" t="s">
        <v>573</v>
      </c>
      <c r="BW150" s="26"/>
    </row>
    <row r="151" spans="1:75" ht="33.75" x14ac:dyDescent="0.25">
      <c r="A151" s="24" t="s">
        <v>75</v>
      </c>
      <c r="B151" s="37" t="s">
        <v>76</v>
      </c>
      <c r="C151" s="39">
        <v>25589</v>
      </c>
      <c r="D151" s="40">
        <v>282</v>
      </c>
      <c r="E151" s="26">
        <v>572</v>
      </c>
      <c r="F151" s="26"/>
      <c r="G151" s="42" t="s">
        <v>78</v>
      </c>
      <c r="H151" s="43" t="s">
        <v>79</v>
      </c>
      <c r="I151" s="44" t="s">
        <v>79</v>
      </c>
      <c r="J151" s="45"/>
      <c r="K151" s="41" t="s">
        <v>1334</v>
      </c>
      <c r="L151" s="26" t="s">
        <v>81</v>
      </c>
      <c r="M151" s="26" t="s">
        <v>82</v>
      </c>
      <c r="N151" s="26" t="s">
        <v>104</v>
      </c>
      <c r="O151" s="26"/>
      <c r="P151" s="26"/>
      <c r="Q151" s="26">
        <v>-1</v>
      </c>
      <c r="R151" s="26"/>
      <c r="S151" s="26"/>
      <c r="T151" s="26"/>
      <c r="U151" s="26"/>
      <c r="V151" s="26"/>
      <c r="W151" s="26"/>
      <c r="X151" s="26"/>
      <c r="Y151" s="26"/>
      <c r="Z151" s="26"/>
      <c r="AA151" s="26">
        <v>-1</v>
      </c>
      <c r="AB151" s="26">
        <v>-1</v>
      </c>
      <c r="AC151" s="26"/>
      <c r="AD151" s="26"/>
      <c r="AE151" s="26">
        <v>-1</v>
      </c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>
        <v>-1</v>
      </c>
      <c r="AT151" s="26">
        <v>-2</v>
      </c>
      <c r="AU151" s="46" t="e">
        <f t="shared" si="5"/>
        <v>#REF!</v>
      </c>
      <c r="AV151" s="35">
        <f t="shared" si="4"/>
        <v>6</v>
      </c>
      <c r="AW151" s="35" t="e">
        <f>(O151*#REF!)+(P151*#REF!)+(Q151*#REF!)+(R151*#REF!)+(S151*#REF!)+(T151*#REF!)+(U151*#REF!)+(V151*#REF!)+(W151*#REF!)+(X151*#REF!)+(Y151*#REF!)+(Z151*#REF!)+(AA151*#REF!)+(AB151*#REF!)+(AC151*#REF!)+(AD151*#REF!)+(AE151*#REF!)+(AF151*#REF!)+(AG151*#REF!)+(AH151*#REF!)+(AI151*#REF!)+(AJ151*#REF!)+(AK151*#REF!)+(AL151*#REF!)+(AM151*#REF!)+(AN151*#REF!)+(AO151*#REF!)+(AP151*#REF!)+(AQ151*#REF!)+(AR151*#REF!)+(AS151*#REF!)+(AT151*#REF!)</f>
        <v>#REF!</v>
      </c>
      <c r="AX151" s="35" t="e">
        <f>#REF!+#REF!+#REF!+#REF!+#REF!+#REF!</f>
        <v>#REF!</v>
      </c>
      <c r="AY151" s="45"/>
      <c r="AZ151" s="45"/>
      <c r="BA151" s="45"/>
      <c r="BB151" s="45"/>
      <c r="BC151" s="45"/>
      <c r="BD151" s="45"/>
      <c r="BE151" s="26"/>
      <c r="BF151" s="26"/>
      <c r="BG151" s="26"/>
      <c r="BH151" s="26" t="s">
        <v>84</v>
      </c>
      <c r="BI151" s="26" t="s">
        <v>85</v>
      </c>
      <c r="BJ151" s="26" t="s">
        <v>574</v>
      </c>
      <c r="BK151" s="26"/>
      <c r="BL151" s="26" t="s">
        <v>86</v>
      </c>
      <c r="BM151" s="26"/>
      <c r="BN151" s="26" t="s">
        <v>575</v>
      </c>
      <c r="BO151" s="26"/>
      <c r="BP151" s="26"/>
      <c r="BQ151" s="26"/>
      <c r="BR151" s="26"/>
      <c r="BS151" s="26"/>
      <c r="BT151" s="26"/>
      <c r="BU151" s="42"/>
      <c r="BV151" s="26" t="s">
        <v>352</v>
      </c>
      <c r="BW151" s="26" t="s">
        <v>130</v>
      </c>
    </row>
    <row r="152" spans="1:75" ht="67.5" x14ac:dyDescent="0.25">
      <c r="A152" s="24" t="s">
        <v>75</v>
      </c>
      <c r="B152" s="37" t="s">
        <v>76</v>
      </c>
      <c r="C152" s="39">
        <v>25590</v>
      </c>
      <c r="D152" s="40">
        <v>283</v>
      </c>
      <c r="E152" s="26">
        <v>575</v>
      </c>
      <c r="F152" s="26"/>
      <c r="G152" s="42" t="s">
        <v>78</v>
      </c>
      <c r="H152" s="43" t="s">
        <v>79</v>
      </c>
      <c r="I152" s="44" t="s">
        <v>79</v>
      </c>
      <c r="J152" s="45"/>
      <c r="K152" s="41" t="s">
        <v>1334</v>
      </c>
      <c r="L152" s="26" t="s">
        <v>81</v>
      </c>
      <c r="M152" s="26" t="s">
        <v>126</v>
      </c>
      <c r="N152" s="26" t="s">
        <v>329</v>
      </c>
      <c r="O152" s="26">
        <v>-1</v>
      </c>
      <c r="P152" s="26">
        <v>-1</v>
      </c>
      <c r="Q152" s="26">
        <v>-1</v>
      </c>
      <c r="R152" s="26">
        <v>-1</v>
      </c>
      <c r="S152" s="26">
        <v>0</v>
      </c>
      <c r="T152" s="26"/>
      <c r="U152" s="26">
        <v>0</v>
      </c>
      <c r="V152" s="26"/>
      <c r="W152" s="26">
        <v>-1</v>
      </c>
      <c r="X152" s="26">
        <v>0</v>
      </c>
      <c r="Y152" s="26">
        <v>-1</v>
      </c>
      <c r="Z152" s="26">
        <v>0</v>
      </c>
      <c r="AA152" s="26">
        <v>-1</v>
      </c>
      <c r="AB152" s="26">
        <v>-1</v>
      </c>
      <c r="AC152" s="26"/>
      <c r="AD152" s="26">
        <v>-1</v>
      </c>
      <c r="AE152" s="26">
        <v>-2</v>
      </c>
      <c r="AF152" s="26">
        <v>-1</v>
      </c>
      <c r="AG152" s="26">
        <v>-1</v>
      </c>
      <c r="AH152" s="26"/>
      <c r="AI152" s="26">
        <v>-1</v>
      </c>
      <c r="AJ152" s="26">
        <v>-1</v>
      </c>
      <c r="AK152" s="26"/>
      <c r="AL152" s="26"/>
      <c r="AM152" s="26">
        <v>-1</v>
      </c>
      <c r="AN152" s="26">
        <v>-1</v>
      </c>
      <c r="AO152" s="26"/>
      <c r="AP152" s="26"/>
      <c r="AQ152" s="26">
        <v>-1</v>
      </c>
      <c r="AR152" s="26"/>
      <c r="AS152" s="26">
        <v>-1</v>
      </c>
      <c r="AT152" s="26">
        <v>-1</v>
      </c>
      <c r="AU152" s="46" t="e">
        <f t="shared" si="5"/>
        <v>#REF!</v>
      </c>
      <c r="AV152" s="35">
        <f t="shared" si="4"/>
        <v>23</v>
      </c>
      <c r="AW152" s="35" t="e">
        <f>(O152*#REF!)+(P152*#REF!)+(Q152*#REF!)+(R152*#REF!)+(S152*#REF!)+(T152*#REF!)+(U152*#REF!)+(V152*#REF!)+(W152*#REF!)+(X152*#REF!)+(Y152*#REF!)+(Z152*#REF!)+(AA152*#REF!)+(AB152*#REF!)+(AC152*#REF!)+(AD152*#REF!)+(AE152*#REF!)+(AF152*#REF!)+(AG152*#REF!)+(AH152*#REF!)+(AI152*#REF!)+(AJ152*#REF!)+(AK152*#REF!)+(AL152*#REF!)+(AM152*#REF!)+(AN152*#REF!)+(AO152*#REF!)+(AP152*#REF!)+(AQ152*#REF!)+(AR152*#REF!)+(AS152*#REF!)+(AT152*#REF!)</f>
        <v>#REF!</v>
      </c>
      <c r="AX152" s="35" t="e">
        <f>#REF!+#REF!+#REF!+#REF!+#REF!+#REF!+#REF!+#REF!+#REF!+#REF!+#REF!+#REF!+#REF!+#REF!+#REF!+#REF!+#REF!+#REF!+#REF!+#REF!+#REF!+#REF!+#REF!</f>
        <v>#REF!</v>
      </c>
      <c r="AY152" s="45" t="s">
        <v>576</v>
      </c>
      <c r="AZ152" s="45" t="s">
        <v>92</v>
      </c>
      <c r="BA152" s="45" t="s">
        <v>93</v>
      </c>
      <c r="BB152" s="45"/>
      <c r="BC152" s="45"/>
      <c r="BD152" s="45" t="s">
        <v>94</v>
      </c>
      <c r="BE152" s="26" t="s">
        <v>95</v>
      </c>
      <c r="BF152" s="26"/>
      <c r="BG152" s="26"/>
      <c r="BH152" s="26" t="s">
        <v>118</v>
      </c>
      <c r="BI152" s="26" t="s">
        <v>164</v>
      </c>
      <c r="BJ152" s="26" t="s">
        <v>577</v>
      </c>
      <c r="BK152" s="26" t="s">
        <v>578</v>
      </c>
      <c r="BL152" s="26" t="s">
        <v>445</v>
      </c>
      <c r="BM152" s="26"/>
      <c r="BN152" s="26" t="s">
        <v>128</v>
      </c>
      <c r="BO152" s="26"/>
      <c r="BP152" s="26">
        <v>2</v>
      </c>
      <c r="BQ152" s="26">
        <v>2</v>
      </c>
      <c r="BR152" s="26">
        <v>2</v>
      </c>
      <c r="BS152" s="26">
        <v>2</v>
      </c>
      <c r="BT152" s="26"/>
      <c r="BU152" s="42"/>
      <c r="BV152" s="26" t="s">
        <v>352</v>
      </c>
      <c r="BW152" s="26"/>
    </row>
    <row r="153" spans="1:75" ht="27" x14ac:dyDescent="0.25">
      <c r="A153" s="24" t="s">
        <v>75</v>
      </c>
      <c r="B153" s="37" t="s">
        <v>76</v>
      </c>
      <c r="C153" s="39">
        <v>25591</v>
      </c>
      <c r="D153" s="40">
        <v>289</v>
      </c>
      <c r="E153" s="26">
        <v>637</v>
      </c>
      <c r="F153" s="26"/>
      <c r="G153" s="42" t="s">
        <v>78</v>
      </c>
      <c r="H153" s="43" t="s">
        <v>79</v>
      </c>
      <c r="I153" s="44" t="s">
        <v>79</v>
      </c>
      <c r="J153" s="45"/>
      <c r="K153" s="41" t="s">
        <v>1334</v>
      </c>
      <c r="L153" s="26" t="s">
        <v>81</v>
      </c>
      <c r="M153" s="26" t="s">
        <v>82</v>
      </c>
      <c r="N153" s="26" t="s">
        <v>428</v>
      </c>
      <c r="O153" s="26">
        <v>-1</v>
      </c>
      <c r="P153" s="26">
        <v>-1</v>
      </c>
      <c r="Q153" s="26">
        <v>-1</v>
      </c>
      <c r="R153" s="26">
        <v>0</v>
      </c>
      <c r="S153" s="26">
        <v>0</v>
      </c>
      <c r="T153" s="26">
        <v>-1</v>
      </c>
      <c r="U153" s="26">
        <v>-1</v>
      </c>
      <c r="V153" s="26"/>
      <c r="W153" s="26">
        <v>0</v>
      </c>
      <c r="X153" s="26">
        <v>-1</v>
      </c>
      <c r="Y153" s="26">
        <v>-1</v>
      </c>
      <c r="Z153" s="26"/>
      <c r="AA153" s="26"/>
      <c r="AB153" s="26"/>
      <c r="AC153" s="26">
        <v>-1</v>
      </c>
      <c r="AD153" s="26"/>
      <c r="AE153" s="26">
        <v>-1</v>
      </c>
      <c r="AF153" s="26">
        <v>-1</v>
      </c>
      <c r="AG153" s="26">
        <v>-2</v>
      </c>
      <c r="AH153" s="26"/>
      <c r="AI153" s="26">
        <v>-1</v>
      </c>
      <c r="AJ153" s="26"/>
      <c r="AK153" s="26"/>
      <c r="AL153" s="26">
        <v>-1</v>
      </c>
      <c r="AM153" s="26"/>
      <c r="AN153" s="26"/>
      <c r="AO153" s="26"/>
      <c r="AP153" s="26">
        <v>0</v>
      </c>
      <c r="AQ153" s="26">
        <v>-1</v>
      </c>
      <c r="AR153" s="26"/>
      <c r="AS153" s="26">
        <v>-1</v>
      </c>
      <c r="AT153" s="26">
        <v>-1</v>
      </c>
      <c r="AU153" s="46" t="e">
        <f t="shared" si="5"/>
        <v>#REF!</v>
      </c>
      <c r="AV153" s="35">
        <f t="shared" si="4"/>
        <v>20</v>
      </c>
      <c r="AW153" s="35" t="e">
        <f>(O153*#REF!)+(P153*#REF!)+(Q153*#REF!)+(R153*#REF!)+(S153*#REF!)+(T153*#REF!)+(U153*#REF!)+(V153*#REF!)+(W153*#REF!)+(X153*#REF!)+(Y153*#REF!)+(Z153*#REF!)+(AA153*#REF!)+(AB153*#REF!)+(AC153*#REF!)+(AD153*#REF!)+(AE153*#REF!)+(AF153*#REF!)+(AG153*#REF!)+(AH153*#REF!)+(AI153*#REF!)+(AJ153*#REF!)+(AK153*#REF!)+(AL153*#REF!)+(AM153*#REF!)+(AN153*#REF!)+(AO153*#REF!)+(AP153*#REF!)+(AQ153*#REF!)+(AR153*#REF!)+(AS153*#REF!)+(AT153*#REF!)</f>
        <v>#REF!</v>
      </c>
      <c r="AX153" s="35" t="e">
        <f>#REF!+#REF!+#REF!+#REF!+#REF!+#REF!+#REF!+#REF!+#REF!+#REF!+#REF!+#REF!</f>
        <v>#REF!</v>
      </c>
      <c r="AY153" s="45" t="s">
        <v>579</v>
      </c>
      <c r="AZ153" s="45" t="s">
        <v>105</v>
      </c>
      <c r="BA153" s="45" t="s">
        <v>93</v>
      </c>
      <c r="BB153" s="45"/>
      <c r="BC153" s="45"/>
      <c r="BD153" s="45"/>
      <c r="BE153" s="26"/>
      <c r="BF153" s="26"/>
      <c r="BG153" s="26"/>
      <c r="BH153" s="26" t="s">
        <v>198</v>
      </c>
      <c r="BI153" s="26" t="s">
        <v>289</v>
      </c>
      <c r="BJ153" s="26" t="s">
        <v>580</v>
      </c>
      <c r="BK153" s="26"/>
      <c r="BL153" s="26" t="s">
        <v>581</v>
      </c>
      <c r="BM153" s="26"/>
      <c r="BN153" s="26" t="s">
        <v>128</v>
      </c>
      <c r="BO153" s="26"/>
      <c r="BP153" s="26">
        <v>1</v>
      </c>
      <c r="BQ153" s="26">
        <v>1</v>
      </c>
      <c r="BR153" s="26">
        <v>2</v>
      </c>
      <c r="BS153" s="26">
        <v>1</v>
      </c>
      <c r="BT153" s="26"/>
      <c r="BU153" s="42"/>
      <c r="BV153" s="26" t="s">
        <v>352</v>
      </c>
      <c r="BW153" s="26" t="s">
        <v>130</v>
      </c>
    </row>
    <row r="154" spans="1:75" ht="27" x14ac:dyDescent="0.25">
      <c r="A154" s="24" t="s">
        <v>75</v>
      </c>
      <c r="B154" s="37" t="s">
        <v>76</v>
      </c>
      <c r="C154" s="39">
        <v>25592</v>
      </c>
      <c r="D154" s="40">
        <v>290</v>
      </c>
      <c r="E154" s="26">
        <v>509</v>
      </c>
      <c r="F154" s="26"/>
      <c r="G154" s="42" t="s">
        <v>224</v>
      </c>
      <c r="H154" s="43" t="s">
        <v>114</v>
      </c>
      <c r="I154" s="44" t="s">
        <v>114</v>
      </c>
      <c r="J154" s="45"/>
      <c r="K154" s="41" t="s">
        <v>1334</v>
      </c>
      <c r="L154" s="26" t="s">
        <v>81</v>
      </c>
      <c r="M154" s="26" t="s">
        <v>82</v>
      </c>
      <c r="N154" s="26" t="s">
        <v>102</v>
      </c>
      <c r="O154" s="26"/>
      <c r="P154" s="26"/>
      <c r="Q154" s="26"/>
      <c r="R154" s="26"/>
      <c r="S154" s="26">
        <v>1</v>
      </c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>
        <v>0</v>
      </c>
      <c r="AT154" s="26">
        <v>1</v>
      </c>
      <c r="AU154" s="46" t="e">
        <f t="shared" si="5"/>
        <v>#REF!</v>
      </c>
      <c r="AV154" s="35">
        <f t="shared" si="4"/>
        <v>3</v>
      </c>
      <c r="AW154" s="35" t="e">
        <f>(O154*#REF!)+(P154*#REF!)+(Q154*#REF!)+(R154*#REF!)+(S154*#REF!)+(T154*#REF!)+(U154*#REF!)+(V154*#REF!)+(W154*#REF!)+(X154*#REF!)+(Y154*#REF!)+(Z154*#REF!)+(AA154*#REF!)+(AB154*#REF!)+(AC154*#REF!)+(AD154*#REF!)+(AE154*#REF!)+(AF154*#REF!)+(AG154*#REF!)+(AH154*#REF!)+(AI154*#REF!)+(AJ154*#REF!)+(AK154*#REF!)+(AL154*#REF!)+(AM154*#REF!)+(AN154*#REF!)+(AO154*#REF!)+(AP154*#REF!)+(AQ154*#REF!)+(AR154*#REF!)+(AS154*#REF!)+(AT154*#REF!)</f>
        <v>#REF!</v>
      </c>
      <c r="AX154" s="35" t="e">
        <f>#REF!+#REF!+#REF!</f>
        <v>#REF!</v>
      </c>
      <c r="AY154" s="45"/>
      <c r="AZ154" s="45"/>
      <c r="BA154" s="45"/>
      <c r="BB154" s="45"/>
      <c r="BC154" s="45"/>
      <c r="BD154" s="45"/>
      <c r="BE154" s="26"/>
      <c r="BF154" s="26"/>
      <c r="BG154" s="26"/>
      <c r="BH154" s="26"/>
      <c r="BI154" s="26"/>
      <c r="BJ154" s="26" t="s">
        <v>102</v>
      </c>
      <c r="BK154" s="26"/>
      <c r="BL154" s="26"/>
      <c r="BM154" s="26"/>
      <c r="BN154" s="26" t="s">
        <v>128</v>
      </c>
      <c r="BO154" s="26"/>
      <c r="BP154" s="26"/>
      <c r="BQ154" s="26"/>
      <c r="BR154" s="26"/>
      <c r="BS154" s="26"/>
      <c r="BT154" s="26"/>
      <c r="BU154" s="42"/>
      <c r="BV154" s="26" t="s">
        <v>582</v>
      </c>
      <c r="BW154" s="26" t="s">
        <v>130</v>
      </c>
    </row>
    <row r="155" spans="1:75" ht="33.75" x14ac:dyDescent="0.25">
      <c r="A155" s="24" t="s">
        <v>75</v>
      </c>
      <c r="B155" s="37" t="s">
        <v>76</v>
      </c>
      <c r="C155" s="39">
        <v>25593</v>
      </c>
      <c r="D155" s="40">
        <v>291</v>
      </c>
      <c r="E155" s="26">
        <v>776</v>
      </c>
      <c r="F155" s="26"/>
      <c r="G155" s="42" t="s">
        <v>88</v>
      </c>
      <c r="H155" s="43" t="s">
        <v>79</v>
      </c>
      <c r="I155" s="44" t="s">
        <v>79</v>
      </c>
      <c r="J155" s="45"/>
      <c r="K155" s="41" t="s">
        <v>1334</v>
      </c>
      <c r="L155" s="26" t="s">
        <v>81</v>
      </c>
      <c r="M155" s="26" t="s">
        <v>126</v>
      </c>
      <c r="N155" s="26" t="s">
        <v>269</v>
      </c>
      <c r="O155" s="26">
        <v>-1</v>
      </c>
      <c r="P155" s="26">
        <v>-1</v>
      </c>
      <c r="Q155" s="26">
        <v>-1</v>
      </c>
      <c r="R155" s="26">
        <v>-1</v>
      </c>
      <c r="S155" s="26">
        <v>-2</v>
      </c>
      <c r="T155" s="26">
        <v>0</v>
      </c>
      <c r="U155" s="26">
        <v>1</v>
      </c>
      <c r="V155" s="26"/>
      <c r="W155" s="26">
        <v>1</v>
      </c>
      <c r="X155" s="26">
        <v>-1</v>
      </c>
      <c r="Y155" s="26">
        <v>1</v>
      </c>
      <c r="Z155" s="26"/>
      <c r="AA155" s="26">
        <v>1</v>
      </c>
      <c r="AB155" s="26">
        <v>1</v>
      </c>
      <c r="AC155" s="26">
        <v>1</v>
      </c>
      <c r="AD155" s="26">
        <v>1</v>
      </c>
      <c r="AE155" s="26">
        <v>1</v>
      </c>
      <c r="AF155" s="26">
        <v>-1</v>
      </c>
      <c r="AG155" s="26">
        <v>-2</v>
      </c>
      <c r="AH155" s="26"/>
      <c r="AI155" s="26">
        <v>-1</v>
      </c>
      <c r="AJ155" s="26"/>
      <c r="AK155" s="26"/>
      <c r="AL155" s="26"/>
      <c r="AM155" s="26"/>
      <c r="AN155" s="26"/>
      <c r="AO155" s="26"/>
      <c r="AP155" s="26">
        <v>-1</v>
      </c>
      <c r="AQ155" s="26">
        <v>-1</v>
      </c>
      <c r="AR155" s="26"/>
      <c r="AS155" s="26">
        <v>-1</v>
      </c>
      <c r="AT155" s="26">
        <v>0</v>
      </c>
      <c r="AU155" s="46" t="e">
        <f t="shared" si="5"/>
        <v>#REF!</v>
      </c>
      <c r="AV155" s="35">
        <f t="shared" si="4"/>
        <v>22</v>
      </c>
      <c r="AW155" s="35" t="e">
        <f>(O155*#REF!)+(P155*#REF!)+(Q155*#REF!)+(R155*#REF!)+(S155*#REF!)+(T155*#REF!)+(U155*#REF!)+(V155*#REF!)+(W155*#REF!)+(X155*#REF!)+(Y155*#REF!)+(Z155*#REF!)+(AA155*#REF!)+(AB155*#REF!)+(AC155*#REF!)+(AD155*#REF!)+(AE155*#REF!)+(AF155*#REF!)+(AG155*#REF!)+(AH155*#REF!)+(AI155*#REF!)+(AJ155*#REF!)+(AK155*#REF!)+(AL155*#REF!)+(AM155*#REF!)+(AN155*#REF!)+(AO155*#REF!)+(AP155*#REF!)+(AQ155*#REF!)+(AR155*#REF!)+(AS155*#REF!)+(AT155*#REF!)</f>
        <v>#REF!</v>
      </c>
      <c r="AX155" s="35" t="e">
        <f>#REF!+#REF!+#REF!+#REF!+#REF!+#REF!+#REF!+#REF!+#REF!+#REF!+#REF!+#REF!+#REF!+#REF!+#REF!+#REF!+#REF!+#REF!+#REF!+#REF!+#REF!+#REF!</f>
        <v>#REF!</v>
      </c>
      <c r="AY155" s="45" t="s">
        <v>576</v>
      </c>
      <c r="AZ155" s="45" t="s">
        <v>92</v>
      </c>
      <c r="BA155" s="45" t="s">
        <v>93</v>
      </c>
      <c r="BB155" s="45"/>
      <c r="BC155" s="45"/>
      <c r="BD155" s="45" t="s">
        <v>94</v>
      </c>
      <c r="BE155" s="26"/>
      <c r="BF155" s="26"/>
      <c r="BG155" s="26"/>
      <c r="BH155" s="26" t="s">
        <v>118</v>
      </c>
      <c r="BI155" s="26" t="s">
        <v>204</v>
      </c>
      <c r="BJ155" s="26" t="s">
        <v>102</v>
      </c>
      <c r="BK155" s="26"/>
      <c r="BL155" s="26" t="s">
        <v>583</v>
      </c>
      <c r="BM155" s="26"/>
      <c r="BN155" s="26" t="s">
        <v>128</v>
      </c>
      <c r="BO155" s="26"/>
      <c r="BP155" s="26">
        <v>3</v>
      </c>
      <c r="BQ155" s="26"/>
      <c r="BR155" s="26">
        <v>2</v>
      </c>
      <c r="BS155" s="26">
        <v>1</v>
      </c>
      <c r="BT155" s="26"/>
      <c r="BU155" s="42" t="s">
        <v>584</v>
      </c>
      <c r="BV155" s="26" t="s">
        <v>585</v>
      </c>
      <c r="BW155" s="26"/>
    </row>
    <row r="156" spans="1:75" ht="45" x14ac:dyDescent="0.25">
      <c r="A156" s="24" t="s">
        <v>75</v>
      </c>
      <c r="B156" s="37" t="s">
        <v>76</v>
      </c>
      <c r="C156" s="39">
        <v>25594</v>
      </c>
      <c r="D156" s="40">
        <v>292</v>
      </c>
      <c r="E156" s="26">
        <v>704</v>
      </c>
      <c r="F156" s="26"/>
      <c r="G156" s="42" t="s">
        <v>78</v>
      </c>
      <c r="H156" s="43" t="s">
        <v>79</v>
      </c>
      <c r="I156" s="44" t="s">
        <v>79</v>
      </c>
      <c r="J156" s="45"/>
      <c r="K156" s="41" t="s">
        <v>1334</v>
      </c>
      <c r="L156" s="26" t="s">
        <v>81</v>
      </c>
      <c r="M156" s="26" t="s">
        <v>126</v>
      </c>
      <c r="N156" s="26" t="s">
        <v>162</v>
      </c>
      <c r="O156" s="26">
        <v>-1</v>
      </c>
      <c r="P156" s="26">
        <v>-1</v>
      </c>
      <c r="Q156" s="26">
        <v>-1</v>
      </c>
      <c r="R156" s="26">
        <v>-1</v>
      </c>
      <c r="S156" s="26">
        <v>-2</v>
      </c>
      <c r="T156" s="26">
        <v>-1</v>
      </c>
      <c r="U156" s="26">
        <v>-1</v>
      </c>
      <c r="V156" s="26"/>
      <c r="W156" s="26">
        <v>-1</v>
      </c>
      <c r="X156" s="26">
        <v>-1</v>
      </c>
      <c r="Y156" s="26">
        <v>-1</v>
      </c>
      <c r="Z156" s="26">
        <v>0</v>
      </c>
      <c r="AA156" s="26">
        <v>-2</v>
      </c>
      <c r="AB156" s="26">
        <v>-1</v>
      </c>
      <c r="AC156" s="26">
        <v>-1</v>
      </c>
      <c r="AD156" s="26">
        <v>-1</v>
      </c>
      <c r="AE156" s="26">
        <v>-1</v>
      </c>
      <c r="AF156" s="26">
        <v>-1</v>
      </c>
      <c r="AG156" s="26">
        <v>-2</v>
      </c>
      <c r="AH156" s="26">
        <v>-1</v>
      </c>
      <c r="AI156" s="26">
        <v>-1</v>
      </c>
      <c r="AJ156" s="26">
        <v>-1</v>
      </c>
      <c r="AK156" s="26"/>
      <c r="AL156" s="26">
        <v>-1</v>
      </c>
      <c r="AM156" s="26">
        <v>-1</v>
      </c>
      <c r="AN156" s="26">
        <v>-1</v>
      </c>
      <c r="AO156" s="26">
        <v>-1</v>
      </c>
      <c r="AP156" s="26">
        <v>-1</v>
      </c>
      <c r="AQ156" s="26">
        <v>-1</v>
      </c>
      <c r="AR156" s="26">
        <v>-1</v>
      </c>
      <c r="AS156" s="26">
        <v>-2</v>
      </c>
      <c r="AT156" s="26">
        <v>-1</v>
      </c>
      <c r="AU156" s="46" t="e">
        <f t="shared" si="5"/>
        <v>#REF!</v>
      </c>
      <c r="AV156" s="35">
        <f t="shared" si="4"/>
        <v>30</v>
      </c>
      <c r="AW156" s="35" t="e">
        <f>(O156*#REF!)+(P156*#REF!)+(Q156*#REF!)+(R156*#REF!)+(S156*#REF!)+(T156*#REF!)+(U156*#REF!)+(V156*#REF!)+(W156*#REF!)+(X156*#REF!)+(Y156*#REF!)+(Z156*#REF!)+(AA156*#REF!)+(AB156*#REF!)+(AC156*#REF!)+(AD156*#REF!)+(AE156*#REF!)+(AF156*#REF!)+(AG156*#REF!)+(AH156*#REF!)+(AI156*#REF!)+(AJ156*#REF!)+(AK156*#REF!)+(AL156*#REF!)+(AM156*#REF!)+(AN156*#REF!)+(AO156*#REF!)+(AP156*#REF!)+(AQ156*#REF!)+(AR156*#REF!)+(AS156*#REF!)+(AT156*#REF!)</f>
        <v>#REF!</v>
      </c>
      <c r="AX156" s="35" t="e">
        <f>#REF!+#REF!+#REF!+#REF!+#REF!+#REF!+#REF!+#REF!+#REF!+#REF!+#REF!+#REF!+#REF!+#REF!+#REF!+#REF!+#REF!+#REF!+#REF!+#REF!+#REF!+#REF!+#REF!+#REF!+#REF!+#REF!+#REF!+#REF!+#REF!</f>
        <v>#REF!</v>
      </c>
      <c r="AY156" s="45" t="s">
        <v>92</v>
      </c>
      <c r="AZ156" s="45" t="s">
        <v>92</v>
      </c>
      <c r="BA156" s="45" t="s">
        <v>93</v>
      </c>
      <c r="BB156" s="45" t="s">
        <v>92</v>
      </c>
      <c r="BC156" s="45"/>
      <c r="BD156" s="45"/>
      <c r="BE156" s="26" t="s">
        <v>95</v>
      </c>
      <c r="BF156" s="26"/>
      <c r="BG156" s="26"/>
      <c r="BH156" s="26" t="s">
        <v>118</v>
      </c>
      <c r="BI156" s="26" t="s">
        <v>164</v>
      </c>
      <c r="BJ156" s="26" t="s">
        <v>586</v>
      </c>
      <c r="BK156" s="54" t="s">
        <v>587</v>
      </c>
      <c r="BL156" s="26" t="s">
        <v>588</v>
      </c>
      <c r="BM156" s="26"/>
      <c r="BN156" s="26" t="s">
        <v>128</v>
      </c>
      <c r="BO156" s="26"/>
      <c r="BP156" s="26">
        <v>3</v>
      </c>
      <c r="BQ156" s="26">
        <v>2</v>
      </c>
      <c r="BR156" s="26">
        <v>2</v>
      </c>
      <c r="BS156" s="26">
        <v>1</v>
      </c>
      <c r="BT156" s="26"/>
      <c r="BU156" s="42" t="s">
        <v>589</v>
      </c>
      <c r="BV156" s="26" t="s">
        <v>590</v>
      </c>
      <c r="BW156" s="26"/>
    </row>
    <row r="157" spans="1:75" ht="45" x14ac:dyDescent="0.25">
      <c r="A157" s="24" t="s">
        <v>75</v>
      </c>
      <c r="B157" s="37" t="s">
        <v>76</v>
      </c>
      <c r="C157" s="39">
        <v>25595</v>
      </c>
      <c r="D157" s="40">
        <v>293</v>
      </c>
      <c r="E157" s="26">
        <v>602</v>
      </c>
      <c r="F157" s="26"/>
      <c r="G157" s="42" t="s">
        <v>276</v>
      </c>
      <c r="H157" s="43" t="s">
        <v>79</v>
      </c>
      <c r="I157" s="44" t="s">
        <v>206</v>
      </c>
      <c r="J157" s="45"/>
      <c r="K157" s="41" t="s">
        <v>1334</v>
      </c>
      <c r="L157" s="26" t="s">
        <v>81</v>
      </c>
      <c r="M157" s="26" t="s">
        <v>89</v>
      </c>
      <c r="N157" s="26" t="s">
        <v>90</v>
      </c>
      <c r="O157" s="26"/>
      <c r="P157" s="26"/>
      <c r="Q157" s="26"/>
      <c r="R157" s="26">
        <v>1</v>
      </c>
      <c r="S157" s="26">
        <v>0</v>
      </c>
      <c r="T157" s="26">
        <v>0</v>
      </c>
      <c r="U157" s="26">
        <v>0</v>
      </c>
      <c r="V157" s="26"/>
      <c r="W157" s="26">
        <v>1</v>
      </c>
      <c r="X157" s="26"/>
      <c r="Y157" s="26">
        <v>1</v>
      </c>
      <c r="Z157" s="26"/>
      <c r="AA157" s="26">
        <v>0</v>
      </c>
      <c r="AB157" s="26">
        <v>1</v>
      </c>
      <c r="AC157" s="26">
        <v>0</v>
      </c>
      <c r="AD157" s="26">
        <v>1</v>
      </c>
      <c r="AE157" s="26">
        <v>-1</v>
      </c>
      <c r="AF157" s="26">
        <v>1</v>
      </c>
      <c r="AG157" s="26">
        <v>0</v>
      </c>
      <c r="AH157" s="26"/>
      <c r="AI157" s="26">
        <v>-1</v>
      </c>
      <c r="AJ157" s="26">
        <v>-1</v>
      </c>
      <c r="AK157" s="26">
        <v>-1</v>
      </c>
      <c r="AL157" s="26">
        <v>-1</v>
      </c>
      <c r="AM157" s="26">
        <v>-1</v>
      </c>
      <c r="AN157" s="26">
        <v>-1</v>
      </c>
      <c r="AO157" s="26"/>
      <c r="AP157" s="26">
        <v>-1</v>
      </c>
      <c r="AQ157" s="26">
        <v>-1</v>
      </c>
      <c r="AR157" s="26">
        <v>1</v>
      </c>
      <c r="AS157" s="26">
        <v>-2</v>
      </c>
      <c r="AT157" s="26">
        <v>-1</v>
      </c>
      <c r="AU157" s="46" t="e">
        <f>AW157/AX157</f>
        <v>#REF!</v>
      </c>
      <c r="AV157" s="35">
        <f t="shared" si="4"/>
        <v>24</v>
      </c>
      <c r="AW157" s="35" t="e">
        <f>(O157*#REF!)+(P157*#REF!)+(Q157*#REF!)+(R157*#REF!)+(S157*#REF!)+(T157*#REF!)+(U157*#REF!)+(V157*#REF!)+(W157*#REF!)+(X157*#REF!)+(Y157*#REF!)+(Z157*#REF!)+(AA157*#REF!)+(AB157*#REF!)+(AC157*#REF!)+(AD157*#REF!)+(AE157*#REF!)+(AF157*#REF!)+(AG157*#REF!)+(AH157*#REF!)+(AI157*#REF!)+(AJ157*#REF!)+(AK157*#REF!)+(AL157*#REF!)+(AM157*#REF!)+(AN157*#REF!)+(AO157*#REF!)+(AP157*#REF!)+(AQ157*#REF!)+(AR157*#REF!)+(AS157*#REF!)+(AT157*#REF!)</f>
        <v>#REF!</v>
      </c>
      <c r="AX157" s="35" t="e">
        <f>#REF!+#REF!+#REF!+#REF!+#REF!+#REF!+#REF!+#REF!+#REF!+#REF!+#REF!+#REF!+#REF!+#REF!+#REF!+#REF!+#REF!+#REF!+#REF!+#REF!+#REF!+#REF!+#REF!+#REF!</f>
        <v>#REF!</v>
      </c>
      <c r="AY157" s="45" t="s">
        <v>591</v>
      </c>
      <c r="AZ157" s="45" t="s">
        <v>92</v>
      </c>
      <c r="BA157" s="45" t="s">
        <v>93</v>
      </c>
      <c r="BB157" s="45" t="s">
        <v>592</v>
      </c>
      <c r="BC157" s="45" t="s">
        <v>93</v>
      </c>
      <c r="BD157" s="45"/>
      <c r="BE157" s="26"/>
      <c r="BF157" s="26"/>
      <c r="BG157" s="26"/>
      <c r="BH157" s="26" t="s">
        <v>282</v>
      </c>
      <c r="BI157" s="26" t="s">
        <v>593</v>
      </c>
      <c r="BJ157" s="26" t="s">
        <v>594</v>
      </c>
      <c r="BK157" s="26"/>
      <c r="BL157" s="26" t="s">
        <v>565</v>
      </c>
      <c r="BM157" s="26"/>
      <c r="BN157" s="26" t="s">
        <v>595</v>
      </c>
      <c r="BO157" s="26"/>
      <c r="BP157" s="26">
        <v>3</v>
      </c>
      <c r="BQ157" s="26">
        <v>1</v>
      </c>
      <c r="BR157" s="26">
        <v>2</v>
      </c>
      <c r="BS157" s="26">
        <v>1</v>
      </c>
      <c r="BT157" s="26" t="s">
        <v>530</v>
      </c>
      <c r="BU157" s="42" t="s">
        <v>596</v>
      </c>
      <c r="BV157" s="26" t="s">
        <v>597</v>
      </c>
      <c r="BW157" s="26" t="s">
        <v>130</v>
      </c>
    </row>
    <row r="158" spans="1:75" ht="27" x14ac:dyDescent="0.25">
      <c r="A158" s="24" t="s">
        <v>75</v>
      </c>
      <c r="B158" s="37" t="s">
        <v>76</v>
      </c>
      <c r="C158" s="39">
        <v>25596</v>
      </c>
      <c r="D158" s="40">
        <v>295</v>
      </c>
      <c r="E158" s="26">
        <v>622</v>
      </c>
      <c r="F158" s="26"/>
      <c r="G158" s="42" t="s">
        <v>113</v>
      </c>
      <c r="H158" s="43" t="s">
        <v>114</v>
      </c>
      <c r="I158" s="44" t="s">
        <v>114</v>
      </c>
      <c r="J158" s="45"/>
      <c r="K158" s="41" t="s">
        <v>1334</v>
      </c>
      <c r="L158" s="26" t="s">
        <v>81</v>
      </c>
      <c r="M158" s="26" t="s">
        <v>126</v>
      </c>
      <c r="N158" s="26" t="s">
        <v>598</v>
      </c>
      <c r="O158" s="26">
        <v>1</v>
      </c>
      <c r="P158" s="26">
        <v>1</v>
      </c>
      <c r="Q158" s="26">
        <v>1</v>
      </c>
      <c r="R158" s="26">
        <v>1</v>
      </c>
      <c r="S158" s="26">
        <v>2</v>
      </c>
      <c r="T158" s="26">
        <v>1</v>
      </c>
      <c r="U158" s="26">
        <v>1</v>
      </c>
      <c r="V158" s="26"/>
      <c r="W158" s="26">
        <v>1</v>
      </c>
      <c r="X158" s="26">
        <v>1</v>
      </c>
      <c r="Y158" s="26">
        <v>1</v>
      </c>
      <c r="Z158" s="26"/>
      <c r="AA158" s="26">
        <v>1</v>
      </c>
      <c r="AB158" s="26">
        <v>1</v>
      </c>
      <c r="AC158" s="26">
        <v>1</v>
      </c>
      <c r="AD158" s="26">
        <v>1</v>
      </c>
      <c r="AE158" s="26">
        <v>1</v>
      </c>
      <c r="AF158" s="26">
        <v>1</v>
      </c>
      <c r="AG158" s="26">
        <v>1</v>
      </c>
      <c r="AH158" s="26"/>
      <c r="AI158" s="26">
        <v>1</v>
      </c>
      <c r="AJ158" s="26">
        <v>1</v>
      </c>
      <c r="AK158" s="26">
        <v>1</v>
      </c>
      <c r="AL158" s="26">
        <v>1</v>
      </c>
      <c r="AM158" s="26">
        <v>1</v>
      </c>
      <c r="AN158" s="26">
        <v>1</v>
      </c>
      <c r="AO158" s="26"/>
      <c r="AP158" s="26">
        <v>1</v>
      </c>
      <c r="AQ158" s="26">
        <v>1</v>
      </c>
      <c r="AR158" s="26">
        <v>1</v>
      </c>
      <c r="AS158" s="26">
        <v>1</v>
      </c>
      <c r="AT158" s="26">
        <v>1</v>
      </c>
      <c r="AU158" s="46" t="e">
        <f>AW158/AX158</f>
        <v>#REF!</v>
      </c>
      <c r="AV158" s="35">
        <f>COUNT(O158:AT158)</f>
        <v>28</v>
      </c>
      <c r="AW158" s="35" t="e">
        <f>(O158*#REF!)+(P158*#REF!)+(Q158*#REF!)+(R158*#REF!)+(S158*#REF!)+(T158*#REF!)+(U158*#REF!)+(V158*#REF!)+(W158*#REF!)+(X158*#REF!)+(Y158*#REF!)+(Z158*#REF!)+(AA158*#REF!)+(AB158*#REF!)+(AC158*#REF!)+(AD158*#REF!)+(AE158*#REF!)+(AF158*#REF!)+(AG158*#REF!)+(AH158*#REF!)+(AI158*#REF!)+(AJ158*#REF!)+(AK158*#REF!)+(AL158*#REF!)+(AM158*#REF!)+(AN158*#REF!)+(AO158*#REF!)+(AP158*#REF!)+(AQ158*#REF!)+(AR158*#REF!)+(AS158*#REF!)+(AT158*#REF!)</f>
        <v>#REF!</v>
      </c>
      <c r="AX158" s="35" t="e">
        <f>#REF!+#REF!+#REF!+#REF!+#REF!+#REF!+#REF!+#REF!+#REF!+#REF!+#REF!+#REF!+#REF!+#REF!+#REF!+#REF!+#REF!+#REF!+#REF!+#REF!+#REF!+#REF!+#REF!+#REF!+#REF!+#REF!+#REF!+#REF!</f>
        <v>#REF!</v>
      </c>
      <c r="AY158" s="45" t="s">
        <v>115</v>
      </c>
      <c r="AZ158" s="45" t="s">
        <v>197</v>
      </c>
      <c r="BA158" s="45" t="s">
        <v>116</v>
      </c>
      <c r="BB158" s="45" t="s">
        <v>115</v>
      </c>
      <c r="BC158" s="45" t="s">
        <v>116</v>
      </c>
      <c r="BD158" s="45" t="s">
        <v>117</v>
      </c>
      <c r="BE158" s="26" t="s">
        <v>198</v>
      </c>
      <c r="BF158" s="26"/>
      <c r="BG158" s="26"/>
      <c r="BH158" s="26" t="s">
        <v>118</v>
      </c>
      <c r="BI158" s="26" t="s">
        <v>472</v>
      </c>
      <c r="BJ158" s="26" t="s">
        <v>102</v>
      </c>
      <c r="BK158" s="26" t="s">
        <v>599</v>
      </c>
      <c r="BL158" s="26" t="s">
        <v>528</v>
      </c>
      <c r="BM158" s="26"/>
      <c r="BN158" s="26" t="s">
        <v>600</v>
      </c>
      <c r="BO158" s="26"/>
      <c r="BP158" s="26">
        <v>2</v>
      </c>
      <c r="BQ158" s="26">
        <v>1</v>
      </c>
      <c r="BR158" s="26">
        <v>2</v>
      </c>
      <c r="BS158" s="26">
        <v>1</v>
      </c>
      <c r="BT158" s="26" t="s">
        <v>530</v>
      </c>
      <c r="BU158" s="42"/>
      <c r="BV158" s="26" t="s">
        <v>561</v>
      </c>
      <c r="BW158" s="26"/>
    </row>
    <row r="159" spans="1:75" ht="67.5" x14ac:dyDescent="0.25">
      <c r="A159" s="24" t="s">
        <v>75</v>
      </c>
      <c r="B159" s="37" t="s">
        <v>76</v>
      </c>
      <c r="C159" s="39">
        <v>25597</v>
      </c>
      <c r="D159" s="40">
        <v>296</v>
      </c>
      <c r="E159" s="26">
        <v>630</v>
      </c>
      <c r="F159" s="26"/>
      <c r="G159" s="42" t="s">
        <v>113</v>
      </c>
      <c r="H159" s="43" t="s">
        <v>114</v>
      </c>
      <c r="I159" s="44" t="s">
        <v>114</v>
      </c>
      <c r="J159" s="45"/>
      <c r="K159" s="41" t="s">
        <v>1334</v>
      </c>
      <c r="L159" s="26" t="s">
        <v>81</v>
      </c>
      <c r="M159" s="26" t="s">
        <v>82</v>
      </c>
      <c r="N159" s="26" t="s">
        <v>238</v>
      </c>
      <c r="O159" s="26">
        <v>1</v>
      </c>
      <c r="P159" s="26">
        <v>1</v>
      </c>
      <c r="Q159" s="26">
        <v>1</v>
      </c>
      <c r="R159" s="26"/>
      <c r="S159" s="26">
        <v>2</v>
      </c>
      <c r="T159" s="26">
        <v>1</v>
      </c>
      <c r="U159" s="26">
        <v>1</v>
      </c>
      <c r="V159" s="26"/>
      <c r="W159" s="26">
        <v>1</v>
      </c>
      <c r="X159" s="26">
        <v>1</v>
      </c>
      <c r="Y159" s="26"/>
      <c r="Z159" s="26"/>
      <c r="AA159" s="26">
        <v>1</v>
      </c>
      <c r="AB159" s="26">
        <v>1</v>
      </c>
      <c r="AC159" s="26">
        <v>0</v>
      </c>
      <c r="AD159" s="26">
        <v>1</v>
      </c>
      <c r="AE159" s="26">
        <v>1</v>
      </c>
      <c r="AF159" s="26">
        <v>1</v>
      </c>
      <c r="AG159" s="26">
        <v>1</v>
      </c>
      <c r="AH159" s="26"/>
      <c r="AI159" s="26">
        <v>1</v>
      </c>
      <c r="AJ159" s="26">
        <v>1</v>
      </c>
      <c r="AK159" s="26"/>
      <c r="AL159" s="26">
        <v>1</v>
      </c>
      <c r="AM159" s="26"/>
      <c r="AN159" s="26"/>
      <c r="AO159" s="26"/>
      <c r="AP159" s="26">
        <v>1</v>
      </c>
      <c r="AQ159" s="26">
        <v>1</v>
      </c>
      <c r="AR159" s="26">
        <v>1</v>
      </c>
      <c r="AS159" s="26">
        <v>0</v>
      </c>
      <c r="AT159" s="26">
        <v>1</v>
      </c>
      <c r="AU159" s="46" t="e">
        <f t="shared" si="5"/>
        <v>#REF!</v>
      </c>
      <c r="AV159" s="35">
        <f t="shared" si="4"/>
        <v>23</v>
      </c>
      <c r="AW159" s="35" t="e">
        <f>(O159*#REF!)+(P159*#REF!)+(Q159*#REF!)+(R159*#REF!)+(S159*#REF!)+(T159*#REF!)+(U159*#REF!)+(V159*#REF!)+(W159*#REF!)+(X159*#REF!)+(Y159*#REF!)+(Z159*#REF!)+(AA159*#REF!)+(AB159*#REF!)+(AC159*#REF!)+(AD159*#REF!)+(AE159*#REF!)+(AF159*#REF!)+(AG159*#REF!)+(AH159*#REF!)+(AI159*#REF!)+(AJ159*#REF!)+(AK159*#REF!)+(AL159*#REF!)+(AM159*#REF!)+(AN159*#REF!)+(AO159*#REF!)+(AP159*#REF!)+(AQ159*#REF!)+(AR159*#REF!)+(AS159*#REF!)+(AT159*#REF!)</f>
        <v>#REF!</v>
      </c>
      <c r="AX159" s="35" t="e">
        <f>#REF!+#REF!+#REF!+#REF!+#REF!+#REF!+#REF!+#REF!+#REF!+#REF!+#REF!+#REF!+#REF!+#REF!+#REF!+#REF!+#REF!+#REF!+#REF!+#REF!+#REF!+#REF!+#REF!</f>
        <v>#REF!</v>
      </c>
      <c r="AY159" s="45" t="s">
        <v>411</v>
      </c>
      <c r="AZ159" s="45" t="s">
        <v>115</v>
      </c>
      <c r="BA159" s="45" t="s">
        <v>116</v>
      </c>
      <c r="BB159" s="45"/>
      <c r="BC159" s="45"/>
      <c r="BD159" s="45"/>
      <c r="BE159" s="26"/>
      <c r="BF159" s="26"/>
      <c r="BG159" s="26"/>
      <c r="BH159" s="26" t="s">
        <v>84</v>
      </c>
      <c r="BI159" s="26" t="s">
        <v>85</v>
      </c>
      <c r="BJ159" s="26" t="s">
        <v>601</v>
      </c>
      <c r="BK159" s="26"/>
      <c r="BL159" s="26" t="s">
        <v>602</v>
      </c>
      <c r="BM159" s="26"/>
      <c r="BN159" s="26" t="s">
        <v>603</v>
      </c>
      <c r="BO159" s="26"/>
      <c r="BP159" s="26">
        <v>2</v>
      </c>
      <c r="BQ159" s="26"/>
      <c r="BR159" s="26">
        <v>2</v>
      </c>
      <c r="BS159" s="26">
        <v>1</v>
      </c>
      <c r="BT159" s="26" t="s">
        <v>604</v>
      </c>
      <c r="BU159" s="42"/>
      <c r="BV159" s="26" t="s">
        <v>605</v>
      </c>
      <c r="BW159" s="26"/>
    </row>
    <row r="160" spans="1:75" ht="27" x14ac:dyDescent="0.25">
      <c r="A160" s="24" t="s">
        <v>75</v>
      </c>
      <c r="B160" s="37" t="s">
        <v>76</v>
      </c>
      <c r="C160" s="39">
        <v>25598</v>
      </c>
      <c r="D160" s="40">
        <v>299</v>
      </c>
      <c r="E160" s="26">
        <v>742</v>
      </c>
      <c r="F160" s="26"/>
      <c r="G160" s="42" t="s">
        <v>113</v>
      </c>
      <c r="H160" s="43" t="s">
        <v>114</v>
      </c>
      <c r="I160" s="44" t="s">
        <v>114</v>
      </c>
      <c r="J160" s="45"/>
      <c r="K160" s="41" t="s">
        <v>1334</v>
      </c>
      <c r="L160" s="26" t="s">
        <v>81</v>
      </c>
      <c r="M160" s="26" t="s">
        <v>126</v>
      </c>
      <c r="N160" s="26" t="s">
        <v>269</v>
      </c>
      <c r="O160" s="26">
        <v>1</v>
      </c>
      <c r="P160" s="26">
        <v>1</v>
      </c>
      <c r="Q160" s="26">
        <v>1</v>
      </c>
      <c r="R160" s="26">
        <v>1</v>
      </c>
      <c r="S160" s="26">
        <v>1</v>
      </c>
      <c r="T160" s="26">
        <v>1</v>
      </c>
      <c r="U160" s="26">
        <v>1</v>
      </c>
      <c r="V160" s="26">
        <v>1</v>
      </c>
      <c r="W160" s="26">
        <v>1</v>
      </c>
      <c r="X160" s="26">
        <v>1</v>
      </c>
      <c r="Y160" s="26">
        <v>1</v>
      </c>
      <c r="Z160" s="26">
        <v>1</v>
      </c>
      <c r="AA160" s="26">
        <v>1</v>
      </c>
      <c r="AB160" s="26">
        <v>1</v>
      </c>
      <c r="AC160" s="26">
        <v>0</v>
      </c>
      <c r="AD160" s="26">
        <v>1</v>
      </c>
      <c r="AE160" s="26">
        <v>1</v>
      </c>
      <c r="AF160" s="26">
        <v>1</v>
      </c>
      <c r="AG160" s="26">
        <v>1</v>
      </c>
      <c r="AH160" s="26"/>
      <c r="AI160" s="26">
        <v>1</v>
      </c>
      <c r="AJ160" s="26">
        <v>1</v>
      </c>
      <c r="AK160" s="26"/>
      <c r="AL160" s="26">
        <v>1</v>
      </c>
      <c r="AM160" s="26">
        <v>0</v>
      </c>
      <c r="AN160" s="26">
        <v>1</v>
      </c>
      <c r="AO160" s="26"/>
      <c r="AP160" s="26">
        <v>1</v>
      </c>
      <c r="AQ160" s="26">
        <v>1</v>
      </c>
      <c r="AR160" s="26">
        <v>1</v>
      </c>
      <c r="AS160" s="26">
        <v>1</v>
      </c>
      <c r="AT160" s="26">
        <v>1</v>
      </c>
      <c r="AU160" s="46" t="e">
        <f t="shared" si="5"/>
        <v>#REF!</v>
      </c>
      <c r="AV160" s="35">
        <f t="shared" si="4"/>
        <v>29</v>
      </c>
      <c r="AW160" s="35" t="e">
        <f>(O160*#REF!)+(P160*#REF!)+(Q160*#REF!)+(R160*#REF!)+(S160*#REF!)+(T160*#REF!)+(U160*#REF!)+(V160*#REF!)+(W160*#REF!)+(X160*#REF!)+(Y160*#REF!)+(Z160*#REF!)+(AA160*#REF!)+(AB160*#REF!)+(AC160*#REF!)+(AD160*#REF!)+(AE160*#REF!)+(AF160*#REF!)+(AG160*#REF!)+(AH160*#REF!)+(AI160*#REF!)+(AJ160*#REF!)+(AK160*#REF!)+(AL160*#REF!)+(AM160*#REF!)+(AN160*#REF!)+(AO160*#REF!)+(AP160*#REF!)+(AQ160*#REF!)+(AR160*#REF!)+(AS160*#REF!)+(AT160*#REF!)</f>
        <v>#REF!</v>
      </c>
      <c r="AX160" s="35" t="e">
        <f>#REF!+#REF!+#REF!+#REF!+#REF!+#REF!+#REF!+#REF!+#REF!+#REF!+#REF!+#REF!+#REF!+#REF!+#REF!+#REF!+#REF!+#REF!+#REF!+#REF!+#REF!+#REF!+#REF!+#REF!+#REF!+#REF!+#REF!+#REF!+#REF!</f>
        <v>#REF!</v>
      </c>
      <c r="AY160" s="45" t="s">
        <v>115</v>
      </c>
      <c r="AZ160" s="45" t="s">
        <v>115</v>
      </c>
      <c r="BA160" s="45" t="s">
        <v>116</v>
      </c>
      <c r="BB160" s="45" t="s">
        <v>115</v>
      </c>
      <c r="BC160" s="45"/>
      <c r="BD160" s="45"/>
      <c r="BE160" s="26" t="s">
        <v>198</v>
      </c>
      <c r="BF160" s="26"/>
      <c r="BG160" s="26"/>
      <c r="BH160" s="26" t="s">
        <v>95</v>
      </c>
      <c r="BI160" s="26" t="s">
        <v>335</v>
      </c>
      <c r="BJ160" s="26" t="s">
        <v>606</v>
      </c>
      <c r="BK160" s="26" t="s">
        <v>599</v>
      </c>
      <c r="BL160" s="26" t="s">
        <v>337</v>
      </c>
      <c r="BM160" s="26"/>
      <c r="BN160" s="26" t="s">
        <v>128</v>
      </c>
      <c r="BO160" s="26"/>
      <c r="BP160" s="26">
        <v>3</v>
      </c>
      <c r="BQ160" s="26">
        <v>2</v>
      </c>
      <c r="BR160" s="26">
        <v>2</v>
      </c>
      <c r="BS160" s="26">
        <v>1</v>
      </c>
      <c r="BT160" s="26" t="s">
        <v>530</v>
      </c>
      <c r="BU160" s="42"/>
      <c r="BV160" s="26" t="s">
        <v>561</v>
      </c>
      <c r="BW160" s="26"/>
    </row>
    <row r="161" spans="1:75" ht="112.5" x14ac:dyDescent="0.25">
      <c r="A161" s="24" t="s">
        <v>75</v>
      </c>
      <c r="B161" s="37" t="s">
        <v>76</v>
      </c>
      <c r="C161" s="39">
        <v>25599</v>
      </c>
      <c r="D161" s="40">
        <v>300</v>
      </c>
      <c r="E161" s="26">
        <v>595</v>
      </c>
      <c r="F161" s="26"/>
      <c r="G161" s="42" t="s">
        <v>78</v>
      </c>
      <c r="H161" s="43" t="s">
        <v>79</v>
      </c>
      <c r="I161" s="44" t="s">
        <v>79</v>
      </c>
      <c r="J161" s="45"/>
      <c r="K161" s="41" t="s">
        <v>1334</v>
      </c>
      <c r="L161" s="26" t="s">
        <v>81</v>
      </c>
      <c r="M161" s="26" t="s">
        <v>82</v>
      </c>
      <c r="N161" s="26" t="s">
        <v>104</v>
      </c>
      <c r="O161" s="26">
        <v>-1</v>
      </c>
      <c r="P161" s="26">
        <v>0</v>
      </c>
      <c r="Q161" s="26">
        <v>-1</v>
      </c>
      <c r="R161" s="26">
        <v>-1</v>
      </c>
      <c r="S161" s="26">
        <v>-1</v>
      </c>
      <c r="T161" s="26">
        <v>1</v>
      </c>
      <c r="U161" s="26">
        <v>0</v>
      </c>
      <c r="V161" s="26">
        <v>0</v>
      </c>
      <c r="W161" s="26">
        <v>0</v>
      </c>
      <c r="X161" s="26">
        <v>-1</v>
      </c>
      <c r="Y161" s="26">
        <v>-1</v>
      </c>
      <c r="Z161" s="26">
        <v>-1</v>
      </c>
      <c r="AA161" s="26"/>
      <c r="AB161" s="26"/>
      <c r="AC161" s="26"/>
      <c r="AD161" s="26"/>
      <c r="AE161" s="26"/>
      <c r="AF161" s="26">
        <v>-1</v>
      </c>
      <c r="AG161" s="26">
        <v>-2</v>
      </c>
      <c r="AH161" s="26"/>
      <c r="AI161" s="26">
        <v>-1</v>
      </c>
      <c r="AJ161" s="26">
        <v>-1</v>
      </c>
      <c r="AK161" s="26">
        <v>-1</v>
      </c>
      <c r="AL161" s="26">
        <v>-1</v>
      </c>
      <c r="AM161" s="26">
        <v>0</v>
      </c>
      <c r="AN161" s="26">
        <v>-1</v>
      </c>
      <c r="AO161" s="26"/>
      <c r="AP161" s="26">
        <v>-1</v>
      </c>
      <c r="AQ161" s="26">
        <v>-1</v>
      </c>
      <c r="AR161" s="26">
        <v>-1</v>
      </c>
      <c r="AS161" s="26">
        <v>-1</v>
      </c>
      <c r="AT161" s="26">
        <v>-1</v>
      </c>
      <c r="AU161" s="46" t="e">
        <f t="shared" si="5"/>
        <v>#REF!</v>
      </c>
      <c r="AV161" s="35">
        <f t="shared" si="4"/>
        <v>25</v>
      </c>
      <c r="AW161" s="35" t="e">
        <f>(O161*#REF!)+(P161*#REF!)+(Q161*#REF!)+(R161*#REF!)+(S161*#REF!)+(T161*#REF!)+(U161*#REF!)+(V161*#REF!)+(W161*#REF!)+(X161*#REF!)+(Y161*#REF!)+(Z161*#REF!)+(AA161*#REF!)+(AB161*#REF!)+(AC161*#REF!)+(AD161*#REF!)+(AE161*#REF!)+(AF161*#REF!)+(AG161*#REF!)+(AH161*#REF!)+(AI161*#REF!)+(AJ161*#REF!)+(AK161*#REF!)+(AL161*#REF!)+(AM161*#REF!)+(AN161*#REF!)+(AO161*#REF!)+(AP161*#REF!)+(AQ161*#REF!)+(AR161*#REF!)+(AS161*#REF!)+(AT161*#REF!)</f>
        <v>#REF!</v>
      </c>
      <c r="AX161" s="35" t="e">
        <f>#REF!+#REF!+#REF!+#REF!+#REF!+#REF!+#REF!+#REF!+#REF!+#REF!+#REF!+#REF!+#REF!+#REF!+#REF!+#REF!+#REF!+#REF!+#REF!+#REF!+#REF!+#REF!+#REF!+#REF!+#REF!</f>
        <v>#REF!</v>
      </c>
      <c r="AY161" s="45" t="s">
        <v>92</v>
      </c>
      <c r="AZ161" s="45" t="s">
        <v>92</v>
      </c>
      <c r="BA161" s="45" t="s">
        <v>93</v>
      </c>
      <c r="BB161" s="45" t="s">
        <v>92</v>
      </c>
      <c r="BC161" s="45" t="s">
        <v>93</v>
      </c>
      <c r="BD161" s="45" t="s">
        <v>94</v>
      </c>
      <c r="BE161" s="26"/>
      <c r="BF161" s="26"/>
      <c r="BG161" s="26"/>
      <c r="BH161" s="26" t="s">
        <v>84</v>
      </c>
      <c r="BI161" s="26" t="s">
        <v>85</v>
      </c>
      <c r="BJ161" s="26" t="s">
        <v>601</v>
      </c>
      <c r="BK161" s="26" t="s">
        <v>607</v>
      </c>
      <c r="BL161" s="26" t="s">
        <v>608</v>
      </c>
      <c r="BM161" s="26"/>
      <c r="BN161" s="26" t="s">
        <v>609</v>
      </c>
      <c r="BO161" s="26"/>
      <c r="BP161" s="26">
        <v>2</v>
      </c>
      <c r="BQ161" s="26"/>
      <c r="BR161" s="26">
        <v>1</v>
      </c>
      <c r="BS161" s="26">
        <v>1</v>
      </c>
      <c r="BT161" s="26" t="s">
        <v>610</v>
      </c>
      <c r="BU161" s="42"/>
      <c r="BV161" s="26" t="s">
        <v>611</v>
      </c>
      <c r="BW161" s="26"/>
    </row>
    <row r="162" spans="1:75" ht="90" x14ac:dyDescent="0.25">
      <c r="A162" s="24" t="s">
        <v>75</v>
      </c>
      <c r="B162" s="37" t="s">
        <v>76</v>
      </c>
      <c r="C162" s="39">
        <v>25600</v>
      </c>
      <c r="D162" s="40">
        <v>301</v>
      </c>
      <c r="E162" s="26">
        <v>690</v>
      </c>
      <c r="F162" s="26"/>
      <c r="G162" s="42" t="s">
        <v>100</v>
      </c>
      <c r="H162" s="43"/>
      <c r="I162" s="44" t="s">
        <v>132</v>
      </c>
      <c r="J162" s="45"/>
      <c r="K162" s="41" t="s">
        <v>1334</v>
      </c>
      <c r="L162" s="26" t="s">
        <v>133</v>
      </c>
      <c r="M162" s="26" t="s">
        <v>178</v>
      </c>
      <c r="N162" s="26" t="s">
        <v>612</v>
      </c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46" t="e">
        <f t="shared" si="5"/>
        <v>#REF!</v>
      </c>
      <c r="AV162" s="35">
        <f t="shared" si="4"/>
        <v>0</v>
      </c>
      <c r="AW162" s="35" t="e">
        <f>(O162*#REF!)+(P162*#REF!)+(Q162*#REF!)+(R162*#REF!)+(S162*#REF!)+(T162*#REF!)+(U162*#REF!)+(V162*#REF!)+(W162*#REF!)+(X162*#REF!)+(Y162*#REF!)+(Z162*#REF!)+(AA162*#REF!)+(AB162*#REF!)+(AC162*#REF!)+(AD162*#REF!)+(AE162*#REF!)+(AF162*#REF!)+(AG162*#REF!)+(AH162*#REF!)+(AI162*#REF!)+(AJ162*#REF!)+(AK162*#REF!)+(AL162*#REF!)+(AM162*#REF!)+(AN162*#REF!)+(AO162*#REF!)+(AP162*#REF!)+(AQ162*#REF!)+(AR162*#REF!)+(AS162*#REF!)+(AT162*#REF!)</f>
        <v>#REF!</v>
      </c>
      <c r="AX162" s="49"/>
      <c r="AY162" s="45"/>
      <c r="AZ162" s="45"/>
      <c r="BA162" s="45"/>
      <c r="BB162" s="45"/>
      <c r="BC162" s="45"/>
      <c r="BD162" s="45"/>
      <c r="BE162" s="26"/>
      <c r="BF162" s="26"/>
      <c r="BG162" s="26"/>
      <c r="BH162" s="26"/>
      <c r="BI162" s="26"/>
      <c r="BJ162" s="26"/>
      <c r="BK162" s="26"/>
      <c r="BL162" s="26"/>
      <c r="BM162" s="26" t="s">
        <v>613</v>
      </c>
      <c r="BN162" s="26" t="s">
        <v>559</v>
      </c>
      <c r="BO162" s="26" t="s">
        <v>614</v>
      </c>
      <c r="BP162" s="26"/>
      <c r="BQ162" s="26"/>
      <c r="BR162" s="26"/>
      <c r="BS162" s="26"/>
      <c r="BT162" s="26"/>
      <c r="BU162" s="42"/>
      <c r="BV162" s="26"/>
      <c r="BW162" s="26"/>
    </row>
    <row r="163" spans="1:75" ht="90" x14ac:dyDescent="0.25">
      <c r="A163" s="24" t="s">
        <v>75</v>
      </c>
      <c r="B163" s="37" t="s">
        <v>76</v>
      </c>
      <c r="C163" s="39">
        <v>25601</v>
      </c>
      <c r="D163" s="40">
        <v>302</v>
      </c>
      <c r="E163" s="26">
        <v>580</v>
      </c>
      <c r="F163" s="26"/>
      <c r="G163" s="42" t="s">
        <v>100</v>
      </c>
      <c r="H163" s="43"/>
      <c r="I163" s="44" t="s">
        <v>132</v>
      </c>
      <c r="J163" s="45"/>
      <c r="K163" s="41" t="s">
        <v>1334</v>
      </c>
      <c r="L163" s="26" t="s">
        <v>133</v>
      </c>
      <c r="M163" s="26" t="s">
        <v>230</v>
      </c>
      <c r="N163" s="26" t="s">
        <v>615</v>
      </c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>
        <v>-1</v>
      </c>
      <c r="AU163" s="46" t="e">
        <f t="shared" si="5"/>
        <v>#REF!</v>
      </c>
      <c r="AV163" s="35">
        <f t="shared" si="4"/>
        <v>1</v>
      </c>
      <c r="AW163" s="35" t="e">
        <f>(O163*#REF!)+(P163*#REF!)+(Q163*#REF!)+(R163*#REF!)+(S163*#REF!)+(T163*#REF!)+(U163*#REF!)+(V163*#REF!)+(W163*#REF!)+(X163*#REF!)+(Y163*#REF!)+(Z163*#REF!)+(AA163*#REF!)+(AB163*#REF!)+(AC163*#REF!)+(AD163*#REF!)+(AE163*#REF!)+(AF163*#REF!)+(AG163*#REF!)+(AH163*#REF!)+(AI163*#REF!)+(AJ163*#REF!)+(AK163*#REF!)+(AL163*#REF!)+(AM163*#REF!)+(AN163*#REF!)+(AO163*#REF!)+(AP163*#REF!)+(AQ163*#REF!)+(AR163*#REF!)+(AS163*#REF!)+(AT163*#REF!)</f>
        <v>#REF!</v>
      </c>
      <c r="AX163" s="35" t="e">
        <f>#REF!</f>
        <v>#REF!</v>
      </c>
      <c r="AY163" s="45"/>
      <c r="AZ163" s="45"/>
      <c r="BA163" s="45"/>
      <c r="BB163" s="45"/>
      <c r="BC163" s="45"/>
      <c r="BD163" s="45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 t="s">
        <v>616</v>
      </c>
      <c r="BO163" s="26" t="s">
        <v>617</v>
      </c>
      <c r="BP163" s="26"/>
      <c r="BQ163" s="26"/>
      <c r="BR163" s="26"/>
      <c r="BS163" s="26"/>
      <c r="BT163" s="26"/>
      <c r="BU163" s="42" t="s">
        <v>618</v>
      </c>
      <c r="BV163" s="26" t="s">
        <v>619</v>
      </c>
      <c r="BW163" s="26" t="s">
        <v>130</v>
      </c>
    </row>
    <row r="164" spans="1:75" ht="78.75" x14ac:dyDescent="0.25">
      <c r="A164" s="24" t="s">
        <v>75</v>
      </c>
      <c r="B164" s="37" t="s">
        <v>76</v>
      </c>
      <c r="C164" s="39">
        <v>25602</v>
      </c>
      <c r="D164" s="40">
        <v>303</v>
      </c>
      <c r="E164" s="26">
        <v>694</v>
      </c>
      <c r="F164" s="26"/>
      <c r="G164" s="42" t="s">
        <v>78</v>
      </c>
      <c r="H164" s="43" t="s">
        <v>79</v>
      </c>
      <c r="I164" s="44" t="s">
        <v>79</v>
      </c>
      <c r="J164" s="45"/>
      <c r="K164" s="41" t="s">
        <v>1334</v>
      </c>
      <c r="L164" s="26" t="s">
        <v>81</v>
      </c>
      <c r="M164" s="26" t="s">
        <v>82</v>
      </c>
      <c r="N164" s="26" t="s">
        <v>83</v>
      </c>
      <c r="O164" s="26">
        <v>-1</v>
      </c>
      <c r="P164" s="26">
        <v>-1</v>
      </c>
      <c r="Q164" s="26">
        <v>-1</v>
      </c>
      <c r="R164" s="26">
        <v>-1</v>
      </c>
      <c r="S164" s="26">
        <v>-1</v>
      </c>
      <c r="T164" s="26"/>
      <c r="U164" s="26">
        <v>-1</v>
      </c>
      <c r="V164" s="26">
        <v>-1</v>
      </c>
      <c r="W164" s="26">
        <v>-1</v>
      </c>
      <c r="X164" s="26">
        <v>-1</v>
      </c>
      <c r="Y164" s="26">
        <v>-1</v>
      </c>
      <c r="Z164" s="26"/>
      <c r="AA164" s="26">
        <v>-1</v>
      </c>
      <c r="AB164" s="26">
        <v>-1</v>
      </c>
      <c r="AC164" s="26">
        <v>-1</v>
      </c>
      <c r="AD164" s="26">
        <v>-1</v>
      </c>
      <c r="AE164" s="26">
        <v>-1</v>
      </c>
      <c r="AF164" s="26">
        <v>-1</v>
      </c>
      <c r="AG164" s="26">
        <v>-2</v>
      </c>
      <c r="AH164" s="26"/>
      <c r="AI164" s="26">
        <v>-1</v>
      </c>
      <c r="AJ164" s="26"/>
      <c r="AK164" s="26"/>
      <c r="AL164" s="26"/>
      <c r="AM164" s="26"/>
      <c r="AN164" s="26"/>
      <c r="AO164" s="26"/>
      <c r="AP164" s="26"/>
      <c r="AQ164" s="26">
        <v>-1</v>
      </c>
      <c r="AR164" s="26"/>
      <c r="AS164" s="26">
        <v>-1</v>
      </c>
      <c r="AT164" s="26">
        <v>-1</v>
      </c>
      <c r="AU164" s="46" t="e">
        <f t="shared" si="5"/>
        <v>#REF!</v>
      </c>
      <c r="AV164" s="35">
        <f t="shared" si="4"/>
        <v>21</v>
      </c>
      <c r="AW164" s="35" t="e">
        <f>(O164*#REF!)+(P164*#REF!)+(Q164*#REF!)+(R164*#REF!)+(S164*#REF!)+(T164*#REF!)+(U164*#REF!)+(V164*#REF!)+(W164*#REF!)+(X164*#REF!)+(Y164*#REF!)+(Z164*#REF!)+(AA164*#REF!)+(AB164*#REF!)+(AC164*#REF!)+(AD164*#REF!)+(AE164*#REF!)+(AF164*#REF!)+(AG164*#REF!)+(AH164*#REF!)+(AI164*#REF!)+(AJ164*#REF!)+(AK164*#REF!)+(AL164*#REF!)+(AM164*#REF!)+(AN164*#REF!)+(AO164*#REF!)+(AP164*#REF!)+(AQ164*#REF!)+(AR164*#REF!)+(AS164*#REF!)+(AT164*#REF!)</f>
        <v>#REF!</v>
      </c>
      <c r="AX164" s="35" t="e">
        <f>#REF!+#REF!+#REF!+#REF!+#REF!+#REF!+#REF!+#REF!+#REF!+#REF!+#REF!+#REF!+#REF!+#REF!+#REF!+#REF!+#REF!+#REF!+#REF!+#REF!+#REF!</f>
        <v>#REF!</v>
      </c>
      <c r="AY164" s="45" t="s">
        <v>92</v>
      </c>
      <c r="AZ164" s="45" t="s">
        <v>92</v>
      </c>
      <c r="BA164" s="45" t="s">
        <v>93</v>
      </c>
      <c r="BB164" s="45"/>
      <c r="BC164" s="45"/>
      <c r="BD164" s="45" t="s">
        <v>94</v>
      </c>
      <c r="BE164" s="26"/>
      <c r="BF164" s="26"/>
      <c r="BG164" s="26"/>
      <c r="BH164" s="26" t="s">
        <v>84</v>
      </c>
      <c r="BI164" s="26" t="s">
        <v>85</v>
      </c>
      <c r="BJ164" s="26" t="s">
        <v>601</v>
      </c>
      <c r="BK164" s="26"/>
      <c r="BL164" s="26" t="s">
        <v>620</v>
      </c>
      <c r="BM164" s="26" t="s">
        <v>621</v>
      </c>
      <c r="BN164" s="26" t="s">
        <v>622</v>
      </c>
      <c r="BO164" s="26"/>
      <c r="BP164" s="26">
        <v>1</v>
      </c>
      <c r="BQ164" s="26"/>
      <c r="BR164" s="26"/>
      <c r="BS164" s="26">
        <v>1</v>
      </c>
      <c r="BT164" s="26"/>
      <c r="BU164" s="42" t="s">
        <v>623</v>
      </c>
      <c r="BV164" s="26" t="s">
        <v>624</v>
      </c>
      <c r="BW164" s="26"/>
    </row>
    <row r="165" spans="1:75" ht="123.75" x14ac:dyDescent="0.25">
      <c r="A165" s="24" t="s">
        <v>75</v>
      </c>
      <c r="B165" s="37" t="s">
        <v>76</v>
      </c>
      <c r="C165" s="39" t="s">
        <v>625</v>
      </c>
      <c r="D165" s="40">
        <v>304</v>
      </c>
      <c r="E165" s="26">
        <v>748</v>
      </c>
      <c r="F165" s="26"/>
      <c r="G165" s="42" t="s">
        <v>281</v>
      </c>
      <c r="H165" s="43" t="s">
        <v>114</v>
      </c>
      <c r="I165" s="44" t="s">
        <v>114</v>
      </c>
      <c r="J165" s="45"/>
      <c r="K165" s="41" t="s">
        <v>1334</v>
      </c>
      <c r="L165" s="26" t="s">
        <v>81</v>
      </c>
      <c r="M165" s="26" t="s">
        <v>82</v>
      </c>
      <c r="N165" s="26" t="s">
        <v>238</v>
      </c>
      <c r="O165" s="26">
        <v>-1</v>
      </c>
      <c r="P165" s="26">
        <v>-1</v>
      </c>
      <c r="Q165" s="26">
        <v>0</v>
      </c>
      <c r="R165" s="26">
        <v>0</v>
      </c>
      <c r="S165" s="26">
        <v>-1</v>
      </c>
      <c r="T165" s="26"/>
      <c r="U165" s="26"/>
      <c r="V165" s="26">
        <v>0</v>
      </c>
      <c r="W165" s="26">
        <v>-1</v>
      </c>
      <c r="X165" s="26">
        <v>-1</v>
      </c>
      <c r="Y165" s="26">
        <v>1</v>
      </c>
      <c r="Z165" s="26"/>
      <c r="AA165" s="26">
        <v>1</v>
      </c>
      <c r="AB165" s="26">
        <v>1</v>
      </c>
      <c r="AC165" s="26">
        <v>0</v>
      </c>
      <c r="AD165" s="26">
        <v>1</v>
      </c>
      <c r="AE165" s="26">
        <v>-1</v>
      </c>
      <c r="AF165" s="26">
        <v>1</v>
      </c>
      <c r="AG165" s="26">
        <v>1</v>
      </c>
      <c r="AH165" s="26"/>
      <c r="AI165" s="26">
        <v>1</v>
      </c>
      <c r="AJ165" s="26"/>
      <c r="AK165" s="26"/>
      <c r="AL165" s="26"/>
      <c r="AM165" s="26"/>
      <c r="AN165" s="26"/>
      <c r="AO165" s="26"/>
      <c r="AP165" s="26"/>
      <c r="AQ165" s="26">
        <v>1</v>
      </c>
      <c r="AR165" s="26"/>
      <c r="AS165" s="26">
        <v>1</v>
      </c>
      <c r="AT165" s="26">
        <v>1</v>
      </c>
      <c r="AU165" s="46" t="e">
        <f t="shared" si="5"/>
        <v>#REF!</v>
      </c>
      <c r="AV165" s="35">
        <f t="shared" si="4"/>
        <v>20</v>
      </c>
      <c r="AW165" s="35" t="e">
        <f>(O165*#REF!)+(P165*#REF!)+(Q165*#REF!)+(R165*#REF!)+(S165*#REF!)+(T165*#REF!)+(U165*#REF!)+(V165*#REF!)+(W165*#REF!)+(X165*#REF!)+(Y165*#REF!)+(Z165*#REF!)+(AA165*#REF!)+(AB165*#REF!)+(AC165*#REF!)+(AD165*#REF!)+(AE165*#REF!)+(AF165*#REF!)+(AG165*#REF!)+(AH165*#REF!)+(AI165*#REF!)+(AJ165*#REF!)+(AK165*#REF!)+(AL165*#REF!)+(AM165*#REF!)+(AN165*#REF!)+(AO165*#REF!)+(AP165*#REF!)+(AQ165*#REF!)+(AR165*#REF!)+(AS165*#REF!)+(AT165*#REF!)</f>
        <v>#REF!</v>
      </c>
      <c r="AX165" s="35" t="e">
        <f>#REF!+#REF!+#REF!+#REF!+#REF!+#REF!+#REF!+#REF!+#REF!+#REF!+#REF!+#REF!+#REF!+#REF!+#REF!+#REF!+#REF!+#REF!+#REF!+#REF!</f>
        <v>#REF!</v>
      </c>
      <c r="AY165" s="45" t="s">
        <v>411</v>
      </c>
      <c r="AZ165" s="45" t="s">
        <v>115</v>
      </c>
      <c r="BA165" s="45" t="s">
        <v>116</v>
      </c>
      <c r="BB165" s="45"/>
      <c r="BC165" s="45"/>
      <c r="BD165" s="45" t="s">
        <v>117</v>
      </c>
      <c r="BE165" s="26"/>
      <c r="BF165" s="26"/>
      <c r="BG165" s="26"/>
      <c r="BH165" s="26" t="s">
        <v>84</v>
      </c>
      <c r="BI165" s="26" t="s">
        <v>85</v>
      </c>
      <c r="BJ165" s="26" t="s">
        <v>102</v>
      </c>
      <c r="BK165" s="26"/>
      <c r="BL165" s="26" t="s">
        <v>626</v>
      </c>
      <c r="BM165" s="26"/>
      <c r="BN165" s="26" t="s">
        <v>128</v>
      </c>
      <c r="BO165" s="26"/>
      <c r="BP165" s="26">
        <v>2</v>
      </c>
      <c r="BQ165" s="26">
        <v>1</v>
      </c>
      <c r="BR165" s="26">
        <v>2</v>
      </c>
      <c r="BS165" s="26"/>
      <c r="BT165" s="26" t="s">
        <v>627</v>
      </c>
      <c r="BU165" s="42" t="s">
        <v>628</v>
      </c>
      <c r="BV165" s="26" t="s">
        <v>605</v>
      </c>
      <c r="BW165" s="26" t="s">
        <v>130</v>
      </c>
    </row>
    <row r="166" spans="1:75" ht="67.5" x14ac:dyDescent="0.25">
      <c r="A166" s="24" t="s">
        <v>75</v>
      </c>
      <c r="B166" s="37" t="s">
        <v>76</v>
      </c>
      <c r="C166" s="39">
        <v>25605</v>
      </c>
      <c r="D166" s="40">
        <v>305</v>
      </c>
      <c r="E166" s="26">
        <v>601</v>
      </c>
      <c r="F166" s="26"/>
      <c r="G166" s="42" t="s">
        <v>78</v>
      </c>
      <c r="H166" s="43" t="s">
        <v>79</v>
      </c>
      <c r="I166" s="44" t="s">
        <v>79</v>
      </c>
      <c r="J166" s="45"/>
      <c r="K166" s="41" t="s">
        <v>1334</v>
      </c>
      <c r="L166" s="26" t="s">
        <v>81</v>
      </c>
      <c r="M166" s="26" t="s">
        <v>82</v>
      </c>
      <c r="N166" s="26" t="s">
        <v>147</v>
      </c>
      <c r="O166" s="26">
        <v>-1</v>
      </c>
      <c r="P166" s="26">
        <v>-1</v>
      </c>
      <c r="Q166" s="26">
        <v>-1</v>
      </c>
      <c r="R166" s="26">
        <v>-1</v>
      </c>
      <c r="S166" s="26">
        <v>0</v>
      </c>
      <c r="T166" s="26"/>
      <c r="U166" s="26">
        <v>0</v>
      </c>
      <c r="V166" s="26">
        <v>-1</v>
      </c>
      <c r="W166" s="26">
        <v>-1</v>
      </c>
      <c r="X166" s="26">
        <v>-1</v>
      </c>
      <c r="Y166" s="26">
        <v>-2</v>
      </c>
      <c r="Z166" s="26">
        <v>-1</v>
      </c>
      <c r="AA166" s="26">
        <v>-1</v>
      </c>
      <c r="AB166" s="26">
        <v>-1</v>
      </c>
      <c r="AC166" s="26">
        <v>-1</v>
      </c>
      <c r="AD166" s="26">
        <v>-1</v>
      </c>
      <c r="AE166" s="26">
        <v>-1</v>
      </c>
      <c r="AF166" s="26">
        <v>0</v>
      </c>
      <c r="AG166" s="26">
        <v>-2</v>
      </c>
      <c r="AH166" s="26"/>
      <c r="AI166" s="26">
        <v>-1</v>
      </c>
      <c r="AJ166" s="26"/>
      <c r="AK166" s="26"/>
      <c r="AL166" s="26">
        <v>-1</v>
      </c>
      <c r="AM166" s="26"/>
      <c r="AN166" s="26"/>
      <c r="AO166" s="26"/>
      <c r="AP166" s="26">
        <v>-1</v>
      </c>
      <c r="AQ166" s="26">
        <v>-1</v>
      </c>
      <c r="AR166" s="26">
        <v>-1</v>
      </c>
      <c r="AS166" s="26">
        <v>-1</v>
      </c>
      <c r="AT166" s="26">
        <v>0</v>
      </c>
      <c r="AU166" s="46" t="e">
        <f t="shared" si="5"/>
        <v>#REF!</v>
      </c>
      <c r="AV166" s="35">
        <f t="shared" si="4"/>
        <v>25</v>
      </c>
      <c r="AW166" s="35" t="e">
        <f>(O166*#REF!)+(P166*#REF!)+(Q166*#REF!)+(R166*#REF!)+(S166*#REF!)+(T166*#REF!)+(U166*#REF!)+(V166*#REF!)+(W166*#REF!)+(X166*#REF!)+(Y166*#REF!)+(Z166*#REF!)+(AA166*#REF!)+(AB166*#REF!)+(AC166*#REF!)+(AD166*#REF!)+(AE166*#REF!)+(AF166*#REF!)+(AG166*#REF!)+(AH166*#REF!)+(AI166*#REF!)+(AJ166*#REF!)+(AK166*#REF!)+(AL166*#REF!)+(AM166*#REF!)+(AN166*#REF!)+(AO166*#REF!)+(AP166*#REF!)+(AQ166*#REF!)+(AR166*#REF!)+(AS166*#REF!)+(AT166*#REF!)</f>
        <v>#REF!</v>
      </c>
      <c r="AX166" s="35" t="e">
        <f>#REF!+#REF!+#REF!+#REF!+#REF!+#REF!+#REF!+#REF!+#REF!+#REF!+#REF!+#REF!+#REF!+#REF!+#REF!+#REF!+#REF!+#REF!+#REF!+#REF!+#REF!+#REF!+#REF!+#REF!+#REF!</f>
        <v>#REF!</v>
      </c>
      <c r="AY166" s="45" t="s">
        <v>91</v>
      </c>
      <c r="AZ166" s="45" t="s">
        <v>92</v>
      </c>
      <c r="BA166" s="45" t="s">
        <v>93</v>
      </c>
      <c r="BB166" s="45"/>
      <c r="BC166" s="45"/>
      <c r="BD166" s="45" t="s">
        <v>94</v>
      </c>
      <c r="BE166" s="26"/>
      <c r="BF166" s="26"/>
      <c r="BG166" s="26"/>
      <c r="BH166" s="26" t="s">
        <v>84</v>
      </c>
      <c r="BI166" s="26" t="s">
        <v>85</v>
      </c>
      <c r="BJ166" s="26" t="s">
        <v>141</v>
      </c>
      <c r="BK166" s="26"/>
      <c r="BL166" s="26" t="s">
        <v>629</v>
      </c>
      <c r="BM166" s="26" t="s">
        <v>621</v>
      </c>
      <c r="BN166" s="26" t="s">
        <v>630</v>
      </c>
      <c r="BO166" s="26"/>
      <c r="BP166" s="26">
        <v>1</v>
      </c>
      <c r="BQ166" s="26">
        <v>0</v>
      </c>
      <c r="BR166" s="26">
        <v>1</v>
      </c>
      <c r="BS166" s="26">
        <v>0</v>
      </c>
      <c r="BT166" s="26"/>
      <c r="BU166" s="42"/>
      <c r="BV166" s="26" t="s">
        <v>352</v>
      </c>
      <c r="BW166" s="26"/>
    </row>
    <row r="167" spans="1:75" ht="56.25" x14ac:dyDescent="0.25">
      <c r="A167" s="24" t="s">
        <v>75</v>
      </c>
      <c r="B167" s="37" t="s">
        <v>76</v>
      </c>
      <c r="C167" s="39">
        <v>25606</v>
      </c>
      <c r="D167" s="40">
        <v>306</v>
      </c>
      <c r="E167" s="26">
        <v>733</v>
      </c>
      <c r="F167" s="26"/>
      <c r="G167" s="42" t="s">
        <v>78</v>
      </c>
      <c r="H167" s="43" t="s">
        <v>79</v>
      </c>
      <c r="I167" s="44" t="s">
        <v>79</v>
      </c>
      <c r="J167" s="45"/>
      <c r="K167" s="41" t="s">
        <v>1334</v>
      </c>
      <c r="L167" s="26" t="s">
        <v>81</v>
      </c>
      <c r="M167" s="26" t="s">
        <v>82</v>
      </c>
      <c r="N167" s="26" t="s">
        <v>568</v>
      </c>
      <c r="O167" s="26">
        <v>-1</v>
      </c>
      <c r="P167" s="26">
        <v>-1</v>
      </c>
      <c r="Q167" s="26"/>
      <c r="R167" s="26"/>
      <c r="S167" s="26">
        <v>-2</v>
      </c>
      <c r="T167" s="26"/>
      <c r="U167" s="26">
        <v>-1</v>
      </c>
      <c r="V167" s="26">
        <v>-1</v>
      </c>
      <c r="W167" s="26"/>
      <c r="X167" s="26"/>
      <c r="Y167" s="26"/>
      <c r="Z167" s="26"/>
      <c r="AA167" s="26">
        <v>-1</v>
      </c>
      <c r="AB167" s="26">
        <v>-1</v>
      </c>
      <c r="AC167" s="26">
        <v>-1</v>
      </c>
      <c r="AD167" s="26">
        <v>-1</v>
      </c>
      <c r="AE167" s="26">
        <v>-1</v>
      </c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46" t="e">
        <f t="shared" si="5"/>
        <v>#REF!</v>
      </c>
      <c r="AV167" s="35">
        <f t="shared" si="4"/>
        <v>10</v>
      </c>
      <c r="AW167" s="35" t="e">
        <f>(O167*#REF!)+(P167*#REF!)+(Q167*#REF!)+(R167*#REF!)+(S167*#REF!)+(T167*#REF!)+(U167*#REF!)+(V167*#REF!)+(W167*#REF!)+(X167*#REF!)+(Y167*#REF!)+(Z167*#REF!)+(AA167*#REF!)+(AB167*#REF!)+(AC167*#REF!)+(AD167*#REF!)+(AE167*#REF!)+(AF167*#REF!)+(AG167*#REF!)+(AH167*#REF!)+(AI167*#REF!)+(AJ167*#REF!)+(AK167*#REF!)+(AL167*#REF!)+(AM167*#REF!)+(AN167*#REF!)+(AO167*#REF!)+(AP167*#REF!)+(AQ167*#REF!)+(AR167*#REF!)+(AS167*#REF!)+(AT167*#REF!)</f>
        <v>#REF!</v>
      </c>
      <c r="AX167" s="35" t="e">
        <f>#REF!+#REF!+#REF!+#REF!+#REF!+#REF!+#REF!+#REF!+#REF!+#REF!</f>
        <v>#REF!</v>
      </c>
      <c r="AY167" s="45"/>
      <c r="AZ167" s="45"/>
      <c r="BA167" s="45"/>
      <c r="BB167" s="45"/>
      <c r="BC167" s="45"/>
      <c r="BD167" s="45"/>
      <c r="BE167" s="26"/>
      <c r="BF167" s="26"/>
      <c r="BG167" s="26"/>
      <c r="BH167" s="26" t="s">
        <v>84</v>
      </c>
      <c r="BI167" s="26" t="s">
        <v>85</v>
      </c>
      <c r="BJ167" s="26" t="s">
        <v>141</v>
      </c>
      <c r="BK167" s="26"/>
      <c r="BL167" s="26" t="s">
        <v>279</v>
      </c>
      <c r="BM167" s="26" t="s">
        <v>631</v>
      </c>
      <c r="BN167" s="26" t="s">
        <v>632</v>
      </c>
      <c r="BO167" s="26"/>
      <c r="BP167" s="26"/>
      <c r="BQ167" s="26"/>
      <c r="BR167" s="26"/>
      <c r="BS167" s="26"/>
      <c r="BT167" s="26"/>
      <c r="BU167" s="42" t="s">
        <v>633</v>
      </c>
      <c r="BV167" s="26" t="s">
        <v>634</v>
      </c>
      <c r="BW167" s="26"/>
    </row>
    <row r="168" spans="1:75" ht="45" x14ac:dyDescent="0.25">
      <c r="A168" s="24" t="s">
        <v>75</v>
      </c>
      <c r="B168" s="67" t="s">
        <v>76</v>
      </c>
      <c r="C168" s="50" t="s">
        <v>131</v>
      </c>
      <c r="D168" s="40">
        <v>307</v>
      </c>
      <c r="E168" s="51"/>
      <c r="F168" s="51"/>
      <c r="G168" s="42" t="s">
        <v>476</v>
      </c>
      <c r="H168" s="43"/>
      <c r="I168" s="44"/>
      <c r="J168" s="45" t="s">
        <v>80</v>
      </c>
      <c r="K168" s="41" t="s">
        <v>1334</v>
      </c>
      <c r="L168" s="26" t="s">
        <v>635</v>
      </c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46" t="e">
        <f t="shared" si="5"/>
        <v>#REF!</v>
      </c>
      <c r="AV168" s="58">
        <f t="shared" si="4"/>
        <v>0</v>
      </c>
      <c r="AW168" s="58" t="e">
        <f>(O168*#REF!)+(P168*#REF!)+(Q168*#REF!)+(R168*#REF!)+(S168*#REF!)+(T168*#REF!)+(U168*#REF!)+(V168*#REF!)+(W168*#REF!)+(X168*#REF!)+(Y168*#REF!)+(Z168*#REF!)+(AA168*#REF!)+(AB168*#REF!)+(AC168*#REF!)+(AD168*#REF!)+(AE168*#REF!)+(AF168*#REF!)+(AG168*#REF!)+(AH168*#REF!)+(AI168*#REF!)+(AJ168*#REF!)+(AK168*#REF!)+(AL168*#REF!)+(AM168*#REF!)+(AN168*#REF!)+(AO168*#REF!)+(AP168*#REF!)+(AQ168*#REF!)+(AR168*#REF!)+(AS168*#REF!)+(AT168*#REF!)</f>
        <v>#REF!</v>
      </c>
      <c r="AX168" s="59"/>
      <c r="AY168" s="45"/>
      <c r="AZ168" s="45"/>
      <c r="BA168" s="45"/>
      <c r="BB168" s="45"/>
      <c r="BC168" s="45"/>
      <c r="BD168" s="45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42"/>
      <c r="BV168" s="51" t="s">
        <v>636</v>
      </c>
      <c r="BW168" s="51" t="s">
        <v>130</v>
      </c>
    </row>
    <row r="169" spans="1:75" ht="27" x14ac:dyDescent="0.25">
      <c r="A169" s="24" t="s">
        <v>75</v>
      </c>
      <c r="B169" s="37" t="s">
        <v>76</v>
      </c>
      <c r="C169" s="39">
        <v>25607</v>
      </c>
      <c r="D169" s="40">
        <v>308</v>
      </c>
      <c r="E169" s="26">
        <v>538</v>
      </c>
      <c r="F169" s="26"/>
      <c r="G169" s="42" t="s">
        <v>186</v>
      </c>
      <c r="H169" s="43" t="s">
        <v>79</v>
      </c>
      <c r="I169" s="44" t="s">
        <v>79</v>
      </c>
      <c r="J169" s="45"/>
      <c r="K169" s="41" t="s">
        <v>1334</v>
      </c>
      <c r="L169" s="26" t="s">
        <v>81</v>
      </c>
      <c r="M169" s="26" t="s">
        <v>170</v>
      </c>
      <c r="N169" s="26" t="s">
        <v>141</v>
      </c>
      <c r="O169" s="26"/>
      <c r="P169" s="26"/>
      <c r="Q169" s="26"/>
      <c r="R169" s="26"/>
      <c r="S169" s="26">
        <v>-2</v>
      </c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>
        <v>-1</v>
      </c>
      <c r="AT169" s="26">
        <v>-1</v>
      </c>
      <c r="AU169" s="46" t="e">
        <f t="shared" si="5"/>
        <v>#REF!</v>
      </c>
      <c r="AV169" s="35">
        <f t="shared" si="4"/>
        <v>3</v>
      </c>
      <c r="AW169" s="35" t="e">
        <f>(O169*#REF!)+(P169*#REF!)+(Q169*#REF!)+(R169*#REF!)+(S169*#REF!)+(T169*#REF!)+(U169*#REF!)+(V169*#REF!)+(W169*#REF!)+(X169*#REF!)+(Y169*#REF!)+(Z169*#REF!)+(AA169*#REF!)+(AB169*#REF!)+(AC169*#REF!)+(AD169*#REF!)+(AE169*#REF!)+(AF169*#REF!)+(AG169*#REF!)+(AH169*#REF!)+(AI169*#REF!)+(AJ169*#REF!)+(AK169*#REF!)+(AL169*#REF!)+(AM169*#REF!)+(AN169*#REF!)+(AO169*#REF!)+(AP169*#REF!)+(AQ169*#REF!)+(AR169*#REF!)+(AS169*#REF!)+(AT169*#REF!)</f>
        <v>#REF!</v>
      </c>
      <c r="AX169" s="35" t="e">
        <f>#REF!+#REF!+#REF!</f>
        <v>#REF!</v>
      </c>
      <c r="AY169" s="45"/>
      <c r="AZ169" s="45"/>
      <c r="BA169" s="45"/>
      <c r="BB169" s="45"/>
      <c r="BC169" s="45"/>
      <c r="BD169" s="45"/>
      <c r="BE169" s="26"/>
      <c r="BF169" s="26"/>
      <c r="BG169" s="26"/>
      <c r="BH169" s="26"/>
      <c r="BI169" s="26"/>
      <c r="BJ169" s="26" t="s">
        <v>637</v>
      </c>
      <c r="BK169" s="26"/>
      <c r="BL169" s="26"/>
      <c r="BM169" s="26"/>
      <c r="BN169" s="26" t="s">
        <v>638</v>
      </c>
      <c r="BO169" s="26"/>
      <c r="BP169" s="26"/>
      <c r="BQ169" s="26"/>
      <c r="BR169" s="26"/>
      <c r="BS169" s="26"/>
      <c r="BT169" s="26"/>
      <c r="BU169" s="42"/>
      <c r="BV169" s="26" t="s">
        <v>639</v>
      </c>
      <c r="BW169" s="26" t="s">
        <v>130</v>
      </c>
    </row>
    <row r="170" spans="1:75" ht="33.75" x14ac:dyDescent="0.25">
      <c r="A170" s="24" t="s">
        <v>75</v>
      </c>
      <c r="B170" s="37" t="s">
        <v>76</v>
      </c>
      <c r="C170" s="39">
        <v>25608</v>
      </c>
      <c r="D170" s="40">
        <v>309</v>
      </c>
      <c r="E170" s="26">
        <v>756</v>
      </c>
      <c r="F170" s="26"/>
      <c r="G170" s="42" t="s">
        <v>113</v>
      </c>
      <c r="H170" s="43" t="s">
        <v>114</v>
      </c>
      <c r="I170" s="44" t="s">
        <v>114</v>
      </c>
      <c r="J170" s="45"/>
      <c r="K170" s="41" t="s">
        <v>1334</v>
      </c>
      <c r="L170" s="26" t="s">
        <v>81</v>
      </c>
      <c r="M170" s="26" t="s">
        <v>89</v>
      </c>
      <c r="N170" s="26" t="s">
        <v>90</v>
      </c>
      <c r="O170" s="26">
        <v>1</v>
      </c>
      <c r="P170" s="26">
        <v>1</v>
      </c>
      <c r="Q170" s="26">
        <v>1</v>
      </c>
      <c r="R170" s="26">
        <v>1</v>
      </c>
      <c r="S170" s="26">
        <v>0</v>
      </c>
      <c r="T170" s="26">
        <v>1</v>
      </c>
      <c r="U170" s="26">
        <v>1</v>
      </c>
      <c r="V170" s="26">
        <v>0</v>
      </c>
      <c r="W170" s="26">
        <v>1</v>
      </c>
      <c r="X170" s="26">
        <v>0</v>
      </c>
      <c r="Y170" s="26">
        <v>1</v>
      </c>
      <c r="Z170" s="26"/>
      <c r="AA170" s="26">
        <v>1</v>
      </c>
      <c r="AB170" s="26">
        <v>0</v>
      </c>
      <c r="AC170" s="26">
        <v>1</v>
      </c>
      <c r="AD170" s="26">
        <v>1</v>
      </c>
      <c r="AE170" s="26">
        <v>1</v>
      </c>
      <c r="AF170" s="26">
        <v>1</v>
      </c>
      <c r="AG170" s="26">
        <v>1</v>
      </c>
      <c r="AH170" s="26">
        <v>1</v>
      </c>
      <c r="AI170" s="26">
        <v>1</v>
      </c>
      <c r="AJ170" s="26">
        <v>1</v>
      </c>
      <c r="AK170" s="26">
        <v>1</v>
      </c>
      <c r="AL170" s="26">
        <v>1</v>
      </c>
      <c r="AM170" s="26">
        <v>1</v>
      </c>
      <c r="AN170" s="26">
        <v>1</v>
      </c>
      <c r="AO170" s="26">
        <v>1</v>
      </c>
      <c r="AP170" s="26">
        <v>0</v>
      </c>
      <c r="AQ170" s="26">
        <v>1</v>
      </c>
      <c r="AR170" s="26">
        <v>1</v>
      </c>
      <c r="AS170" s="26">
        <v>1</v>
      </c>
      <c r="AT170" s="26">
        <v>1</v>
      </c>
      <c r="AU170" s="46" t="e">
        <f t="shared" si="5"/>
        <v>#REF!</v>
      </c>
      <c r="AV170" s="35">
        <f t="shared" si="4"/>
        <v>31</v>
      </c>
      <c r="AW170" s="35" t="e">
        <f>(O170*#REF!)+(P170*#REF!)+(Q170*#REF!)+(R170*#REF!)+(S170*#REF!)+(T170*#REF!)+(U170*#REF!)+(V170*#REF!)+(W170*#REF!)+(X170*#REF!)+(Y170*#REF!)+(Z170*#REF!)+(AA170*#REF!)+(AB170*#REF!)+(AC170*#REF!)+(AD170*#REF!)+(AE170*#REF!)+(AF170*#REF!)+(AG170*#REF!)+(AH170*#REF!)+(AI170*#REF!)+(AJ170*#REF!)+(AK170*#REF!)+(AL170*#REF!)+(AM170*#REF!)+(AN170*#REF!)+(AO170*#REF!)+(AP170*#REF!)+(AQ170*#REF!)+(AR170*#REF!)+(AS170*#REF!)+(AT170*#REF!)</f>
        <v>#REF!</v>
      </c>
      <c r="AX170" s="35" t="e">
        <f>#REF!+#REF!+#REF!+#REF!+#REF!+#REF!+#REF!+#REF!+#REF!+#REF!+#REF!+#REF!+#REF!+#REF!+#REF!+#REF!+#REF!+#REF!+#REF!+#REF!+#REF!+#REF!+#REF!+#REF!+#REF!+#REF!+#REF!+#REF!+#REF!+#REF!+#REF!</f>
        <v>#REF!</v>
      </c>
      <c r="AY170" s="45" t="s">
        <v>115</v>
      </c>
      <c r="AZ170" s="45" t="s">
        <v>115</v>
      </c>
      <c r="BA170" s="45" t="s">
        <v>116</v>
      </c>
      <c r="BB170" s="45" t="s">
        <v>420</v>
      </c>
      <c r="BC170" s="45" t="s">
        <v>116</v>
      </c>
      <c r="BD170" s="45" t="s">
        <v>117</v>
      </c>
      <c r="BE170" s="26" t="s">
        <v>95</v>
      </c>
      <c r="BF170" s="26"/>
      <c r="BG170" s="26"/>
      <c r="BH170" s="26" t="s">
        <v>282</v>
      </c>
      <c r="BI170" s="26" t="s">
        <v>562</v>
      </c>
      <c r="BJ170" s="26" t="s">
        <v>640</v>
      </c>
      <c r="BK170" s="26" t="s">
        <v>641</v>
      </c>
      <c r="BL170" s="26" t="s">
        <v>528</v>
      </c>
      <c r="BM170" s="26"/>
      <c r="BN170" s="26" t="s">
        <v>128</v>
      </c>
      <c r="BO170" s="26"/>
      <c r="BP170" s="26">
        <v>3</v>
      </c>
      <c r="BQ170" s="26">
        <v>2</v>
      </c>
      <c r="BR170" s="26">
        <v>2</v>
      </c>
      <c r="BS170" s="26">
        <v>1</v>
      </c>
      <c r="BT170" s="26" t="s">
        <v>530</v>
      </c>
      <c r="BU170" s="42"/>
      <c r="BV170" s="26" t="s">
        <v>642</v>
      </c>
      <c r="BW170" s="26"/>
    </row>
    <row r="171" spans="1:75" ht="45" x14ac:dyDescent="0.25">
      <c r="A171" s="24" t="s">
        <v>75</v>
      </c>
      <c r="B171" s="37" t="s">
        <v>76</v>
      </c>
      <c r="C171" s="39">
        <v>25609</v>
      </c>
      <c r="D171" s="40">
        <v>310</v>
      </c>
      <c r="E171" s="26">
        <v>762</v>
      </c>
      <c r="F171" s="26"/>
      <c r="G171" s="42" t="s">
        <v>78</v>
      </c>
      <c r="H171" s="43"/>
      <c r="I171" s="44" t="s">
        <v>137</v>
      </c>
      <c r="J171" s="45" t="s">
        <v>80</v>
      </c>
      <c r="K171" s="41" t="s">
        <v>1334</v>
      </c>
      <c r="L171" s="26" t="s">
        <v>81</v>
      </c>
      <c r="M171" s="26" t="s">
        <v>82</v>
      </c>
      <c r="N171" s="26" t="s">
        <v>238</v>
      </c>
      <c r="O171" s="26">
        <v>-1</v>
      </c>
      <c r="P171" s="26">
        <v>-1</v>
      </c>
      <c r="Q171" s="26">
        <v>-1</v>
      </c>
      <c r="R171" s="26">
        <v>-1</v>
      </c>
      <c r="S171" s="26">
        <v>-1</v>
      </c>
      <c r="T171" s="26">
        <v>-1</v>
      </c>
      <c r="U171" s="26">
        <v>-1</v>
      </c>
      <c r="V171" s="26">
        <v>-1</v>
      </c>
      <c r="W171" s="26">
        <v>1</v>
      </c>
      <c r="X171" s="26">
        <v>-1</v>
      </c>
      <c r="Y171" s="26">
        <v>-1</v>
      </c>
      <c r="Z171" s="26"/>
      <c r="AA171" s="26">
        <v>0</v>
      </c>
      <c r="AB171" s="26">
        <v>1</v>
      </c>
      <c r="AC171" s="26">
        <v>1</v>
      </c>
      <c r="AD171" s="26">
        <v>1</v>
      </c>
      <c r="AE171" s="26">
        <v>-1</v>
      </c>
      <c r="AF171" s="26">
        <v>-1</v>
      </c>
      <c r="AG171" s="26">
        <v>-2</v>
      </c>
      <c r="AH171" s="26">
        <v>-1</v>
      </c>
      <c r="AI171" s="26">
        <v>-1</v>
      </c>
      <c r="AJ171" s="26">
        <v>-1</v>
      </c>
      <c r="AK171" s="26">
        <v>-1</v>
      </c>
      <c r="AL171" s="26">
        <v>-1</v>
      </c>
      <c r="AM171" s="26">
        <v>-1</v>
      </c>
      <c r="AN171" s="26">
        <v>-1</v>
      </c>
      <c r="AO171" s="26">
        <v>-1</v>
      </c>
      <c r="AP171" s="26">
        <v>-1</v>
      </c>
      <c r="AQ171" s="26">
        <v>-1</v>
      </c>
      <c r="AR171" s="26"/>
      <c r="AS171" s="26">
        <v>-2</v>
      </c>
      <c r="AT171" s="26">
        <v>-1</v>
      </c>
      <c r="AU171" s="46" t="e">
        <f t="shared" si="5"/>
        <v>#REF!</v>
      </c>
      <c r="AV171" s="35">
        <f t="shared" si="4"/>
        <v>30</v>
      </c>
      <c r="AW171" s="35" t="e">
        <f>(O171*#REF!)+(P171*#REF!)+(Q171*#REF!)+(R171*#REF!)+(S171*#REF!)+(T171*#REF!)+(U171*#REF!)+(V171*#REF!)+(W171*#REF!)+(X171*#REF!)+(Y171*#REF!)+(Z171*#REF!)+(AA171*#REF!)+(AB171*#REF!)+(AC171*#REF!)+(AD171*#REF!)+(AE171*#REF!)+(AF171*#REF!)+(AG171*#REF!)+(AH171*#REF!)+(AI171*#REF!)+(AJ171*#REF!)+(AK171*#REF!)+(AL171*#REF!)+(AM171*#REF!)+(AN171*#REF!)+(AO171*#REF!)+(AP171*#REF!)+(AQ171*#REF!)+(AR171*#REF!)+(AS171*#REF!)+(AT171*#REF!)</f>
        <v>#REF!</v>
      </c>
      <c r="AX171" s="35" t="e">
        <f>#REF!+#REF!+#REF!+#REF!+#REF!+#REF!+#REF!+#REF!+#REF!+#REF!+#REF!+#REF!+#REF!+#REF!+#REF!+#REF!+#REF!+#REF!+#REF!+#REF!+#REF!+#REF!+#REF!+#REF!+#REF!+#REF!+#REF!+#REF!+#REF!+#REF!</f>
        <v>#REF!</v>
      </c>
      <c r="AY171" s="45" t="s">
        <v>139</v>
      </c>
      <c r="AZ171" s="45" t="s">
        <v>92</v>
      </c>
      <c r="BA171" s="45" t="s">
        <v>93</v>
      </c>
      <c r="BB171" s="45" t="s">
        <v>92</v>
      </c>
      <c r="BC171" s="45" t="s">
        <v>93</v>
      </c>
      <c r="BD171" s="45"/>
      <c r="BE171" s="26" t="s">
        <v>118</v>
      </c>
      <c r="BF171" s="26"/>
      <c r="BG171" s="26"/>
      <c r="BH171" s="26" t="s">
        <v>84</v>
      </c>
      <c r="BI171" s="26" t="s">
        <v>119</v>
      </c>
      <c r="BJ171" s="26" t="s">
        <v>83</v>
      </c>
      <c r="BK171" s="26" t="s">
        <v>643</v>
      </c>
      <c r="BL171" s="26" t="s">
        <v>644</v>
      </c>
      <c r="BM171" s="26"/>
      <c r="BN171" s="26" t="s">
        <v>645</v>
      </c>
      <c r="BO171" s="26"/>
      <c r="BP171" s="26">
        <v>2</v>
      </c>
      <c r="BQ171" s="26">
        <v>1</v>
      </c>
      <c r="BR171" s="26">
        <v>1</v>
      </c>
      <c r="BS171" s="26">
        <v>1</v>
      </c>
      <c r="BT171" s="26"/>
      <c r="BU171" s="42"/>
      <c r="BV171" s="26" t="s">
        <v>293</v>
      </c>
      <c r="BW171" s="26"/>
    </row>
    <row r="172" spans="1:75" ht="78.75" x14ac:dyDescent="0.25">
      <c r="A172" s="24" t="s">
        <v>75</v>
      </c>
      <c r="B172" s="37" t="s">
        <v>76</v>
      </c>
      <c r="C172" s="39">
        <v>25610</v>
      </c>
      <c r="D172" s="40" t="s">
        <v>646</v>
      </c>
      <c r="E172" s="26">
        <v>762</v>
      </c>
      <c r="F172" s="26" t="s">
        <v>647</v>
      </c>
      <c r="G172" s="42" t="s">
        <v>224</v>
      </c>
      <c r="H172" s="43"/>
      <c r="I172" s="44" t="s">
        <v>175</v>
      </c>
      <c r="J172" s="45"/>
      <c r="K172" s="41" t="s">
        <v>1334</v>
      </c>
      <c r="L172" s="26" t="s">
        <v>81</v>
      </c>
      <c r="M172" s="26" t="s">
        <v>82</v>
      </c>
      <c r="N172" s="26" t="s">
        <v>150</v>
      </c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>
        <v>1</v>
      </c>
      <c r="AI172" s="26"/>
      <c r="AJ172" s="26"/>
      <c r="AK172" s="26"/>
      <c r="AL172" s="26">
        <v>1</v>
      </c>
      <c r="AM172" s="26"/>
      <c r="AN172" s="26"/>
      <c r="AO172" s="26"/>
      <c r="AP172" s="26"/>
      <c r="AQ172" s="26">
        <v>1</v>
      </c>
      <c r="AR172" s="26"/>
      <c r="AS172" s="26">
        <v>1</v>
      </c>
      <c r="AT172" s="26"/>
      <c r="AU172" s="46" t="e">
        <f t="shared" si="5"/>
        <v>#REF!</v>
      </c>
      <c r="AV172" s="35">
        <f t="shared" si="4"/>
        <v>4</v>
      </c>
      <c r="AW172" s="35" t="e">
        <f>(O172*#REF!)+(P172*#REF!)+(Q172*#REF!)+(R172*#REF!)+(S172*#REF!)+(T172*#REF!)+(U172*#REF!)+(V172*#REF!)+(W172*#REF!)+(X172*#REF!)+(Y172*#REF!)+(Z172*#REF!)+(AA172*#REF!)+(AB172*#REF!)+(AC172*#REF!)+(AD172*#REF!)+(AE172*#REF!)+(AF172*#REF!)+(AG172*#REF!)+(AH172*#REF!)+(AI172*#REF!)+(AJ172*#REF!)+(AK172*#REF!)+(AL172*#REF!)+(AM172*#REF!)+(AN172*#REF!)+(AO172*#REF!)+(AP172*#REF!)+(AQ172*#REF!)+(AR172*#REF!)+(AS172*#REF!)+(AT172*#REF!)</f>
        <v>#REF!</v>
      </c>
      <c r="AX172" s="35" t="e">
        <f>#REF!+#REF!+#REF!+#REF!</f>
        <v>#REF!</v>
      </c>
      <c r="AY172" s="45"/>
      <c r="AZ172" s="45"/>
      <c r="BA172" s="45"/>
      <c r="BB172" s="45" t="s">
        <v>115</v>
      </c>
      <c r="BC172" s="45"/>
      <c r="BD172" s="45"/>
      <c r="BE172" s="26" t="s">
        <v>118</v>
      </c>
      <c r="BF172" s="26"/>
      <c r="BG172" s="26"/>
      <c r="BH172" s="26"/>
      <c r="BI172" s="26"/>
      <c r="BJ172" s="26" t="s">
        <v>150</v>
      </c>
      <c r="BK172" s="26" t="s">
        <v>648</v>
      </c>
      <c r="BL172" s="26" t="s">
        <v>279</v>
      </c>
      <c r="BM172" s="26"/>
      <c r="BN172" s="26" t="s">
        <v>128</v>
      </c>
      <c r="BO172" s="26"/>
      <c r="BP172" s="26"/>
      <c r="BQ172" s="26">
        <v>2</v>
      </c>
      <c r="BR172" s="26">
        <v>1</v>
      </c>
      <c r="BS172" s="26"/>
      <c r="BT172" s="26"/>
      <c r="BU172" s="42" t="s">
        <v>649</v>
      </c>
      <c r="BV172" s="26"/>
      <c r="BW172" s="26"/>
    </row>
    <row r="173" spans="1:75" ht="78.75" x14ac:dyDescent="0.25">
      <c r="A173" s="24" t="s">
        <v>75</v>
      </c>
      <c r="B173" s="37" t="s">
        <v>76</v>
      </c>
      <c r="C173" s="39">
        <v>25611</v>
      </c>
      <c r="D173" s="40">
        <v>311</v>
      </c>
      <c r="E173" s="26">
        <v>769</v>
      </c>
      <c r="F173" s="26"/>
      <c r="G173" s="42" t="s">
        <v>100</v>
      </c>
      <c r="H173" s="43" t="s">
        <v>79</v>
      </c>
      <c r="I173" s="44" t="s">
        <v>101</v>
      </c>
      <c r="J173" s="45"/>
      <c r="K173" s="41" t="s">
        <v>1334</v>
      </c>
      <c r="L173" s="26" t="s">
        <v>133</v>
      </c>
      <c r="M173" s="26" t="s">
        <v>230</v>
      </c>
      <c r="N173" s="26" t="s">
        <v>557</v>
      </c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46" t="e">
        <f t="shared" si="5"/>
        <v>#REF!</v>
      </c>
      <c r="AV173" s="35">
        <f t="shared" si="4"/>
        <v>0</v>
      </c>
      <c r="AW173" s="35" t="e">
        <f>(O173*#REF!)+(P173*#REF!)+(Q173*#REF!)+(R173*#REF!)+(S173*#REF!)+(T173*#REF!)+(U173*#REF!)+(V173*#REF!)+(W173*#REF!)+(X173*#REF!)+(Y173*#REF!)+(Z173*#REF!)+(AA173*#REF!)+(AB173*#REF!)+(AC173*#REF!)+(AD173*#REF!)+(AE173*#REF!)+(AF173*#REF!)+(AG173*#REF!)+(AH173*#REF!)+(AI173*#REF!)+(AJ173*#REF!)+(AK173*#REF!)+(AL173*#REF!)+(AM173*#REF!)+(AN173*#REF!)+(AO173*#REF!)+(AP173*#REF!)+(AQ173*#REF!)+(AR173*#REF!)+(AS173*#REF!)+(AT173*#REF!)</f>
        <v>#REF!</v>
      </c>
      <c r="AX173" s="49"/>
      <c r="AY173" s="45"/>
      <c r="AZ173" s="45"/>
      <c r="BA173" s="45"/>
      <c r="BB173" s="45"/>
      <c r="BC173" s="45"/>
      <c r="BD173" s="45"/>
      <c r="BE173" s="26"/>
      <c r="BF173" s="26"/>
      <c r="BG173" s="26"/>
      <c r="BH173" s="26"/>
      <c r="BI173" s="26"/>
      <c r="BJ173" s="26"/>
      <c r="BK173" s="26"/>
      <c r="BL173" s="26"/>
      <c r="BM173" s="26" t="s">
        <v>650</v>
      </c>
      <c r="BN173" s="26"/>
      <c r="BO173" s="26"/>
      <c r="BP173" s="26"/>
      <c r="BQ173" s="26"/>
      <c r="BR173" s="26"/>
      <c r="BS173" s="26"/>
      <c r="BT173" s="26"/>
      <c r="BU173" s="42" t="s">
        <v>651</v>
      </c>
      <c r="BV173" s="26" t="s">
        <v>652</v>
      </c>
      <c r="BW173" s="26"/>
    </row>
    <row r="174" spans="1:75" ht="78.75" x14ac:dyDescent="0.25">
      <c r="A174" s="24" t="s">
        <v>75</v>
      </c>
      <c r="B174" s="37" t="s">
        <v>76</v>
      </c>
      <c r="C174" s="39">
        <v>25612</v>
      </c>
      <c r="D174" s="40">
        <v>312</v>
      </c>
      <c r="E174" s="26">
        <v>699</v>
      </c>
      <c r="F174" s="26"/>
      <c r="G174" s="42" t="s">
        <v>100</v>
      </c>
      <c r="H174" s="43" t="s">
        <v>79</v>
      </c>
      <c r="I174" s="44" t="s">
        <v>101</v>
      </c>
      <c r="J174" s="45"/>
      <c r="K174" s="41" t="s">
        <v>1334</v>
      </c>
      <c r="L174" s="26" t="s">
        <v>133</v>
      </c>
      <c r="M174" s="26" t="s">
        <v>230</v>
      </c>
      <c r="N174" s="26" t="s">
        <v>653</v>
      </c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46" t="e">
        <f t="shared" si="5"/>
        <v>#REF!</v>
      </c>
      <c r="AV174" s="35">
        <f t="shared" si="4"/>
        <v>0</v>
      </c>
      <c r="AW174" s="35" t="e">
        <f>(O174*#REF!)+(P174*#REF!)+(Q174*#REF!)+(R174*#REF!)+(S174*#REF!)+(T174*#REF!)+(U174*#REF!)+(V174*#REF!)+(W174*#REF!)+(X174*#REF!)+(Y174*#REF!)+(Z174*#REF!)+(AA174*#REF!)+(AB174*#REF!)+(AC174*#REF!)+(AD174*#REF!)+(AE174*#REF!)+(AF174*#REF!)+(AG174*#REF!)+(AH174*#REF!)+(AI174*#REF!)+(AJ174*#REF!)+(AK174*#REF!)+(AL174*#REF!)+(AM174*#REF!)+(AN174*#REF!)+(AO174*#REF!)+(AP174*#REF!)+(AQ174*#REF!)+(AR174*#REF!)+(AS174*#REF!)+(AT174*#REF!)</f>
        <v>#REF!</v>
      </c>
      <c r="AX174" s="49"/>
      <c r="AY174" s="45"/>
      <c r="AZ174" s="45"/>
      <c r="BA174" s="45"/>
      <c r="BB174" s="45"/>
      <c r="BC174" s="45"/>
      <c r="BD174" s="45"/>
      <c r="BE174" s="26"/>
      <c r="BF174" s="26"/>
      <c r="BG174" s="26"/>
      <c r="BH174" s="26"/>
      <c r="BI174" s="26"/>
      <c r="BJ174" s="26"/>
      <c r="BK174" s="26"/>
      <c r="BL174" s="26"/>
      <c r="BM174" s="26" t="s">
        <v>654</v>
      </c>
      <c r="BN174" s="26"/>
      <c r="BO174" s="26" t="s">
        <v>655</v>
      </c>
      <c r="BP174" s="26"/>
      <c r="BQ174" s="26"/>
      <c r="BR174" s="26"/>
      <c r="BS174" s="26"/>
      <c r="BT174" s="26"/>
      <c r="BU174" s="42"/>
      <c r="BV174" s="26" t="s">
        <v>352</v>
      </c>
      <c r="BW174" s="26"/>
    </row>
    <row r="175" spans="1:75" ht="45" x14ac:dyDescent="0.25">
      <c r="A175" s="24" t="s">
        <v>75</v>
      </c>
      <c r="B175" s="37" t="s">
        <v>76</v>
      </c>
      <c r="C175" s="50" t="s">
        <v>131</v>
      </c>
      <c r="D175" s="40">
        <v>313</v>
      </c>
      <c r="E175" s="26"/>
      <c r="F175" s="26"/>
      <c r="G175" s="42" t="s">
        <v>100</v>
      </c>
      <c r="H175" s="43" t="s">
        <v>79</v>
      </c>
      <c r="I175" s="44" t="s">
        <v>101</v>
      </c>
      <c r="J175" s="45"/>
      <c r="K175" s="41" t="s">
        <v>1334</v>
      </c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46"/>
      <c r="AV175" s="35"/>
      <c r="AW175" s="35"/>
      <c r="AX175" s="49"/>
      <c r="AY175" s="45"/>
      <c r="AZ175" s="45"/>
      <c r="BA175" s="45"/>
      <c r="BB175" s="45"/>
      <c r="BC175" s="45"/>
      <c r="BD175" s="45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42"/>
      <c r="BV175" s="51" t="s">
        <v>656</v>
      </c>
      <c r="BW175" s="26"/>
    </row>
    <row r="176" spans="1:75" ht="27" x14ac:dyDescent="0.25">
      <c r="A176" s="24" t="s">
        <v>75</v>
      </c>
      <c r="B176" s="37" t="s">
        <v>76</v>
      </c>
      <c r="C176" s="39">
        <v>25613</v>
      </c>
      <c r="D176" s="40">
        <v>314</v>
      </c>
      <c r="E176" s="26">
        <v>712</v>
      </c>
      <c r="F176" s="26"/>
      <c r="G176" s="42" t="s">
        <v>78</v>
      </c>
      <c r="H176" s="43" t="s">
        <v>79</v>
      </c>
      <c r="I176" s="44" t="s">
        <v>101</v>
      </c>
      <c r="J176" s="45"/>
      <c r="K176" s="41" t="s">
        <v>1334</v>
      </c>
      <c r="L176" s="26" t="s">
        <v>81</v>
      </c>
      <c r="M176" s="26" t="s">
        <v>126</v>
      </c>
      <c r="N176" s="26" t="s">
        <v>162</v>
      </c>
      <c r="O176" s="26">
        <v>-1</v>
      </c>
      <c r="P176" s="26">
        <v>-1</v>
      </c>
      <c r="Q176" s="26">
        <v>-1</v>
      </c>
      <c r="R176" s="26">
        <v>-1</v>
      </c>
      <c r="S176" s="26">
        <v>0</v>
      </c>
      <c r="T176" s="26">
        <v>-1</v>
      </c>
      <c r="U176" s="26">
        <v>-1</v>
      </c>
      <c r="V176" s="26">
        <v>-1</v>
      </c>
      <c r="W176" s="26">
        <v>-1</v>
      </c>
      <c r="X176" s="26">
        <v>-1</v>
      </c>
      <c r="Y176" s="26">
        <v>-1</v>
      </c>
      <c r="Z176" s="26">
        <v>-1</v>
      </c>
      <c r="AA176" s="26">
        <v>-1</v>
      </c>
      <c r="AB176" s="26">
        <v>0</v>
      </c>
      <c r="AC176" s="26">
        <v>-1</v>
      </c>
      <c r="AD176" s="26">
        <v>0</v>
      </c>
      <c r="AE176" s="26">
        <v>-1</v>
      </c>
      <c r="AF176" s="26">
        <v>-1</v>
      </c>
      <c r="AG176" s="26">
        <v>-2</v>
      </c>
      <c r="AH176" s="26"/>
      <c r="AI176" s="26">
        <v>-1</v>
      </c>
      <c r="AJ176" s="26"/>
      <c r="AK176" s="26"/>
      <c r="AL176" s="26"/>
      <c r="AM176" s="26"/>
      <c r="AN176" s="26"/>
      <c r="AO176" s="26"/>
      <c r="AP176" s="26">
        <v>0</v>
      </c>
      <c r="AQ176" s="26">
        <v>0</v>
      </c>
      <c r="AR176" s="26"/>
      <c r="AS176" s="26">
        <v>-1</v>
      </c>
      <c r="AT176" s="26">
        <v>0</v>
      </c>
      <c r="AU176" s="46" t="e">
        <f t="shared" si="5"/>
        <v>#REF!</v>
      </c>
      <c r="AV176" s="35">
        <f t="shared" si="4"/>
        <v>24</v>
      </c>
      <c r="AW176" s="35" t="e">
        <f>(O176*#REF!)+(P176*#REF!)+(Q176*#REF!)+(R176*#REF!)+(S176*#REF!)+(T176*#REF!)+(U176*#REF!)+(V176*#REF!)+(W176*#REF!)+(X176*#REF!)+(Y176*#REF!)+(Z176*#REF!)+(AA176*#REF!)+(AB176*#REF!)+(AC176*#REF!)+(AD176*#REF!)+(AE176*#REF!)+(AF176*#REF!)+(AG176*#REF!)+(AH176*#REF!)+(AI176*#REF!)+(AJ176*#REF!)+(AK176*#REF!)+(AL176*#REF!)+(AM176*#REF!)+(AN176*#REF!)+(AO176*#REF!)+(AP176*#REF!)+(AQ176*#REF!)+(AR176*#REF!)+(AS176*#REF!)+(AT176*#REF!)</f>
        <v>#REF!</v>
      </c>
      <c r="AX176" s="35" t="e">
        <f>#REF!+#REF!+#REF!+#REF!+#REF!+#REF!+#REF!+#REF!+#REF!+#REF!+#REF!+#REF!+#REF!+#REF!+#REF!+#REF!+#REF!+#REF!+#REF!+#REF!+#REF!+#REF!+#REF!+#REF!</f>
        <v>#REF!</v>
      </c>
      <c r="AY176" s="45" t="s">
        <v>111</v>
      </c>
      <c r="AZ176" s="45" t="s">
        <v>92</v>
      </c>
      <c r="BA176" s="45" t="s">
        <v>93</v>
      </c>
      <c r="BB176" s="45"/>
      <c r="BC176" s="45"/>
      <c r="BD176" s="45" t="s">
        <v>94</v>
      </c>
      <c r="BE176" s="26"/>
      <c r="BF176" s="26"/>
      <c r="BG176" s="26"/>
      <c r="BH176" s="26" t="s">
        <v>95</v>
      </c>
      <c r="BI176" s="26" t="s">
        <v>96</v>
      </c>
      <c r="BJ176" s="26" t="s">
        <v>606</v>
      </c>
      <c r="BK176" s="26"/>
      <c r="BL176" s="26" t="s">
        <v>528</v>
      </c>
      <c r="BM176" s="26"/>
      <c r="BN176" s="26" t="s">
        <v>128</v>
      </c>
      <c r="BO176" s="26"/>
      <c r="BP176" s="26">
        <v>2</v>
      </c>
      <c r="BQ176" s="26">
        <v>2</v>
      </c>
      <c r="BR176" s="26">
        <v>2</v>
      </c>
      <c r="BS176" s="26">
        <v>2</v>
      </c>
      <c r="BT176" s="26"/>
      <c r="BU176" s="42"/>
      <c r="BV176" s="26" t="s">
        <v>585</v>
      </c>
      <c r="BW176" s="26" t="s">
        <v>130</v>
      </c>
    </row>
    <row r="177" spans="1:75" ht="45" x14ac:dyDescent="0.25">
      <c r="A177" s="24" t="s">
        <v>75</v>
      </c>
      <c r="B177" s="37" t="s">
        <v>76</v>
      </c>
      <c r="C177" s="50" t="s">
        <v>131</v>
      </c>
      <c r="D177" s="40">
        <v>315</v>
      </c>
      <c r="E177" s="26"/>
      <c r="F177" s="26"/>
      <c r="G177" s="42" t="s">
        <v>100</v>
      </c>
      <c r="H177" s="43"/>
      <c r="I177" s="44" t="s">
        <v>132</v>
      </c>
      <c r="J177" s="45"/>
      <c r="K177" s="41" t="s">
        <v>1334</v>
      </c>
      <c r="L177" s="26" t="s">
        <v>133</v>
      </c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46"/>
      <c r="AV177" s="35"/>
      <c r="AW177" s="35"/>
      <c r="AX177" s="35"/>
      <c r="AY177" s="45"/>
      <c r="AZ177" s="45"/>
      <c r="BA177" s="45"/>
      <c r="BB177" s="45"/>
      <c r="BC177" s="45"/>
      <c r="BD177" s="45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42"/>
      <c r="BV177" s="26" t="s">
        <v>657</v>
      </c>
      <c r="BW177" s="26"/>
    </row>
    <row r="178" spans="1:75" ht="45" x14ac:dyDescent="0.25">
      <c r="A178" s="24" t="s">
        <v>75</v>
      </c>
      <c r="B178" s="37" t="s">
        <v>76</v>
      </c>
      <c r="C178" s="50" t="s">
        <v>131</v>
      </c>
      <c r="D178" s="40">
        <v>316</v>
      </c>
      <c r="E178" s="26"/>
      <c r="F178" s="26"/>
      <c r="G178" s="42" t="s">
        <v>100</v>
      </c>
      <c r="H178" s="43"/>
      <c r="I178" s="44" t="s">
        <v>132</v>
      </c>
      <c r="J178" s="45"/>
      <c r="K178" s="41" t="s">
        <v>1334</v>
      </c>
      <c r="L178" s="26" t="s">
        <v>133</v>
      </c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46"/>
      <c r="AV178" s="35"/>
      <c r="AW178" s="35"/>
      <c r="AX178" s="35"/>
      <c r="AY178" s="45"/>
      <c r="AZ178" s="45"/>
      <c r="BA178" s="45"/>
      <c r="BB178" s="45"/>
      <c r="BC178" s="45"/>
      <c r="BD178" s="45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42" t="s">
        <v>658</v>
      </c>
      <c r="BV178" s="26" t="s">
        <v>659</v>
      </c>
      <c r="BW178" s="26"/>
    </row>
    <row r="179" spans="1:75" ht="45" x14ac:dyDescent="0.25">
      <c r="A179" s="24" t="s">
        <v>75</v>
      </c>
      <c r="B179" s="37" t="s">
        <v>76</v>
      </c>
      <c r="C179" s="50" t="s">
        <v>131</v>
      </c>
      <c r="D179" s="40">
        <v>317</v>
      </c>
      <c r="E179" s="26"/>
      <c r="F179" s="26"/>
      <c r="G179" s="42" t="s">
        <v>100</v>
      </c>
      <c r="H179" s="43" t="s">
        <v>114</v>
      </c>
      <c r="I179" s="44" t="s">
        <v>144</v>
      </c>
      <c r="J179" s="45"/>
      <c r="K179" s="41" t="s">
        <v>1334</v>
      </c>
      <c r="L179" s="26" t="s">
        <v>133</v>
      </c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46"/>
      <c r="AV179" s="35"/>
      <c r="AW179" s="35"/>
      <c r="AX179" s="35"/>
      <c r="AY179" s="45"/>
      <c r="AZ179" s="45"/>
      <c r="BA179" s="45"/>
      <c r="BB179" s="45"/>
      <c r="BC179" s="45"/>
      <c r="BD179" s="45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42" t="s">
        <v>658</v>
      </c>
      <c r="BV179" s="26" t="s">
        <v>660</v>
      </c>
      <c r="BW179" s="26"/>
    </row>
    <row r="180" spans="1:75" ht="67.5" x14ac:dyDescent="0.25">
      <c r="A180" s="24" t="s">
        <v>75</v>
      </c>
      <c r="B180" s="37" t="s">
        <v>76</v>
      </c>
      <c r="C180" s="39">
        <v>25614</v>
      </c>
      <c r="D180" s="40">
        <v>320</v>
      </c>
      <c r="E180" s="26">
        <v>789</v>
      </c>
      <c r="F180" s="26"/>
      <c r="G180" s="42" t="s">
        <v>100</v>
      </c>
      <c r="H180" s="43" t="s">
        <v>79</v>
      </c>
      <c r="I180" s="44" t="s">
        <v>101</v>
      </c>
      <c r="J180" s="45"/>
      <c r="K180" s="41" t="s">
        <v>1334</v>
      </c>
      <c r="L180" s="26" t="s">
        <v>133</v>
      </c>
      <c r="M180" s="26" t="s">
        <v>178</v>
      </c>
      <c r="N180" s="26" t="s">
        <v>182</v>
      </c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46" t="e">
        <f t="shared" si="5"/>
        <v>#REF!</v>
      </c>
      <c r="AV180" s="35">
        <f t="shared" si="4"/>
        <v>0</v>
      </c>
      <c r="AW180" s="35" t="e">
        <f>(O180*#REF!)+(P180*#REF!)+(Q180*#REF!)+(R180*#REF!)+(S180*#REF!)+(T180*#REF!)+(U180*#REF!)+(V180*#REF!)+(W180*#REF!)+(X180*#REF!)+(Y180*#REF!)+(Z180*#REF!)+(AA180*#REF!)+(AB180*#REF!)+(AC180*#REF!)+(AD180*#REF!)+(AE180*#REF!)+(AF180*#REF!)+(AG180*#REF!)+(AH180*#REF!)+(AI180*#REF!)+(AJ180*#REF!)+(AK180*#REF!)+(AL180*#REF!)+(AM180*#REF!)+(AN180*#REF!)+(AO180*#REF!)+(AP180*#REF!)+(AQ180*#REF!)+(AR180*#REF!)+(AS180*#REF!)+(AT180*#REF!)</f>
        <v>#REF!</v>
      </c>
      <c r="AX180" s="49"/>
      <c r="AY180" s="45"/>
      <c r="AZ180" s="45"/>
      <c r="BA180" s="45"/>
      <c r="BB180" s="45"/>
      <c r="BC180" s="45"/>
      <c r="BD180" s="45"/>
      <c r="BE180" s="26"/>
      <c r="BF180" s="26"/>
      <c r="BG180" s="26"/>
      <c r="BH180" s="26"/>
      <c r="BI180" s="26"/>
      <c r="BJ180" s="26"/>
      <c r="BK180" s="26"/>
      <c r="BL180" s="26"/>
      <c r="BM180" s="26" t="s">
        <v>661</v>
      </c>
      <c r="BN180" s="26"/>
      <c r="BO180" s="26"/>
      <c r="BP180" s="26"/>
      <c r="BQ180" s="26"/>
      <c r="BR180" s="26"/>
      <c r="BS180" s="26"/>
      <c r="BT180" s="26"/>
      <c r="BU180" s="42" t="s">
        <v>662</v>
      </c>
      <c r="BV180" s="26" t="s">
        <v>663</v>
      </c>
      <c r="BW180" s="26"/>
    </row>
    <row r="181" spans="1:75" ht="67.5" x14ac:dyDescent="0.25">
      <c r="A181" s="24" t="s">
        <v>75</v>
      </c>
      <c r="B181" s="37" t="s">
        <v>76</v>
      </c>
      <c r="C181" s="39">
        <v>25615</v>
      </c>
      <c r="D181" s="40">
        <v>321</v>
      </c>
      <c r="E181" s="26">
        <v>817</v>
      </c>
      <c r="F181" s="26"/>
      <c r="G181" s="42" t="s">
        <v>100</v>
      </c>
      <c r="H181" s="43" t="s">
        <v>79</v>
      </c>
      <c r="I181" s="44" t="s">
        <v>101</v>
      </c>
      <c r="J181" s="45"/>
      <c r="K181" s="41" t="s">
        <v>1334</v>
      </c>
      <c r="L181" s="26" t="s">
        <v>133</v>
      </c>
      <c r="M181" s="26" t="s">
        <v>230</v>
      </c>
      <c r="N181" s="26" t="s">
        <v>653</v>
      </c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46" t="e">
        <f t="shared" si="5"/>
        <v>#REF!</v>
      </c>
      <c r="AV181" s="35">
        <f t="shared" si="4"/>
        <v>0</v>
      </c>
      <c r="AW181" s="35" t="e">
        <f>(O181*#REF!)+(P181*#REF!)+(Q181*#REF!)+(R181*#REF!)+(S181*#REF!)+(T181*#REF!)+(U181*#REF!)+(V181*#REF!)+(W181*#REF!)+(X181*#REF!)+(Y181*#REF!)+(Z181*#REF!)+(AA181*#REF!)+(AB181*#REF!)+(AC181*#REF!)+(AD181*#REF!)+(AE181*#REF!)+(AF181*#REF!)+(AG181*#REF!)+(AH181*#REF!)+(AI181*#REF!)+(AJ181*#REF!)+(AK181*#REF!)+(AL181*#REF!)+(AM181*#REF!)+(AN181*#REF!)+(AO181*#REF!)+(AP181*#REF!)+(AQ181*#REF!)+(AR181*#REF!)+(AS181*#REF!)+(AT181*#REF!)</f>
        <v>#REF!</v>
      </c>
      <c r="AX181" s="49"/>
      <c r="AY181" s="45"/>
      <c r="AZ181" s="45"/>
      <c r="BA181" s="45"/>
      <c r="BB181" s="45"/>
      <c r="BC181" s="45"/>
      <c r="BD181" s="45"/>
      <c r="BE181" s="26"/>
      <c r="BF181" s="26"/>
      <c r="BG181" s="26"/>
      <c r="BH181" s="26"/>
      <c r="BI181" s="26"/>
      <c r="BJ181" s="26"/>
      <c r="BK181" s="26"/>
      <c r="BL181" s="26"/>
      <c r="BM181" s="26" t="s">
        <v>664</v>
      </c>
      <c r="BN181" s="26" t="s">
        <v>559</v>
      </c>
      <c r="BO181" s="26"/>
      <c r="BP181" s="26"/>
      <c r="BQ181" s="26"/>
      <c r="BR181" s="26"/>
      <c r="BS181" s="26"/>
      <c r="BT181" s="26"/>
      <c r="BU181" s="42"/>
      <c r="BV181" s="26" t="s">
        <v>665</v>
      </c>
      <c r="BW181" s="26"/>
    </row>
    <row r="182" spans="1:75" ht="90" x14ac:dyDescent="0.25">
      <c r="A182" s="24" t="s">
        <v>75</v>
      </c>
      <c r="B182" s="37" t="s">
        <v>76</v>
      </c>
      <c r="C182" s="39">
        <v>25616</v>
      </c>
      <c r="D182" s="40" t="s">
        <v>666</v>
      </c>
      <c r="E182" s="26">
        <v>835</v>
      </c>
      <c r="F182" s="26">
        <v>1</v>
      </c>
      <c r="G182" s="42" t="s">
        <v>100</v>
      </c>
      <c r="H182" s="43"/>
      <c r="I182" s="44" t="s">
        <v>132</v>
      </c>
      <c r="J182" s="45"/>
      <c r="K182" s="41" t="s">
        <v>1334</v>
      </c>
      <c r="L182" s="26" t="s">
        <v>133</v>
      </c>
      <c r="M182" s="26" t="s">
        <v>178</v>
      </c>
      <c r="N182" s="26" t="s">
        <v>524</v>
      </c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46" t="e">
        <f t="shared" si="5"/>
        <v>#REF!</v>
      </c>
      <c r="AV182" s="35">
        <f t="shared" si="4"/>
        <v>0</v>
      </c>
      <c r="AW182" s="35" t="e">
        <f>(O182*#REF!)+(P182*#REF!)+(Q182*#REF!)+(R182*#REF!)+(S182*#REF!)+(T182*#REF!)+(U182*#REF!)+(V182*#REF!)+(W182*#REF!)+(X182*#REF!)+(Y182*#REF!)+(Z182*#REF!)+(AA182*#REF!)+(AB182*#REF!)+(AC182*#REF!)+(AD182*#REF!)+(AE182*#REF!)+(AF182*#REF!)+(AG182*#REF!)+(AH182*#REF!)+(AI182*#REF!)+(AJ182*#REF!)+(AK182*#REF!)+(AL182*#REF!)+(AM182*#REF!)+(AN182*#REF!)+(AO182*#REF!)+(AP182*#REF!)+(AQ182*#REF!)+(AR182*#REF!)+(AS182*#REF!)+(AT182*#REF!)</f>
        <v>#REF!</v>
      </c>
      <c r="AX182" s="49"/>
      <c r="AY182" s="45"/>
      <c r="AZ182" s="45"/>
      <c r="BA182" s="45"/>
      <c r="BB182" s="45"/>
      <c r="BC182" s="45"/>
      <c r="BD182" s="45"/>
      <c r="BE182" s="26"/>
      <c r="BF182" s="26"/>
      <c r="BG182" s="26"/>
      <c r="BH182" s="26"/>
      <c r="BI182" s="26"/>
      <c r="BJ182" s="26"/>
      <c r="BK182" s="26"/>
      <c r="BL182" s="26"/>
      <c r="BM182" s="26" t="s">
        <v>667</v>
      </c>
      <c r="BN182" s="26"/>
      <c r="BO182" s="26"/>
      <c r="BP182" s="26"/>
      <c r="BQ182" s="26"/>
      <c r="BR182" s="26"/>
      <c r="BS182" s="26"/>
      <c r="BT182" s="26"/>
      <c r="BU182" s="42" t="s">
        <v>668</v>
      </c>
      <c r="BV182" s="26" t="s">
        <v>320</v>
      </c>
      <c r="BW182" s="26"/>
    </row>
    <row r="183" spans="1:75" ht="78.75" x14ac:dyDescent="0.25">
      <c r="A183" s="24" t="s">
        <v>75</v>
      </c>
      <c r="B183" s="37" t="s">
        <v>76</v>
      </c>
      <c r="C183" s="39">
        <v>25617</v>
      </c>
      <c r="D183" s="40" t="s">
        <v>669</v>
      </c>
      <c r="E183" s="26">
        <v>838</v>
      </c>
      <c r="F183" s="26">
        <v>2</v>
      </c>
      <c r="G183" s="42" t="s">
        <v>100</v>
      </c>
      <c r="H183" s="43"/>
      <c r="I183" s="44" t="s">
        <v>132</v>
      </c>
      <c r="J183" s="45"/>
      <c r="K183" s="41" t="s">
        <v>1334</v>
      </c>
      <c r="L183" s="26" t="s">
        <v>133</v>
      </c>
      <c r="M183" s="26" t="s">
        <v>178</v>
      </c>
      <c r="N183" s="26" t="s">
        <v>464</v>
      </c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46" t="e">
        <f t="shared" si="5"/>
        <v>#REF!</v>
      </c>
      <c r="AV183" s="35">
        <f t="shared" si="4"/>
        <v>0</v>
      </c>
      <c r="AW183" s="35" t="e">
        <f>(O183*#REF!)+(P183*#REF!)+(Q183*#REF!)+(R183*#REF!)+(S183*#REF!)+(T183*#REF!)+(U183*#REF!)+(V183*#REF!)+(W183*#REF!)+(X183*#REF!)+(Y183*#REF!)+(Z183*#REF!)+(AA183*#REF!)+(AB183*#REF!)+(AC183*#REF!)+(AD183*#REF!)+(AE183*#REF!)+(AF183*#REF!)+(AG183*#REF!)+(AH183*#REF!)+(AI183*#REF!)+(AJ183*#REF!)+(AK183*#REF!)+(AL183*#REF!)+(AM183*#REF!)+(AN183*#REF!)+(AO183*#REF!)+(AP183*#REF!)+(AQ183*#REF!)+(AR183*#REF!)+(AS183*#REF!)+(AT183*#REF!)</f>
        <v>#REF!</v>
      </c>
      <c r="AX183" s="49"/>
      <c r="AY183" s="45"/>
      <c r="AZ183" s="45"/>
      <c r="BA183" s="45"/>
      <c r="BB183" s="45"/>
      <c r="BC183" s="45"/>
      <c r="BD183" s="45"/>
      <c r="BE183" s="26"/>
      <c r="BF183" s="26"/>
      <c r="BG183" s="26"/>
      <c r="BH183" s="26"/>
      <c r="BI183" s="26"/>
      <c r="BJ183" s="26"/>
      <c r="BK183" s="26"/>
      <c r="BL183" s="26"/>
      <c r="BM183" s="26" t="s">
        <v>670</v>
      </c>
      <c r="BN183" s="26"/>
      <c r="BO183" s="26"/>
      <c r="BP183" s="26"/>
      <c r="BQ183" s="26"/>
      <c r="BR183" s="26"/>
      <c r="BS183" s="26"/>
      <c r="BT183" s="26"/>
      <c r="BU183" s="42" t="s">
        <v>671</v>
      </c>
      <c r="BV183" s="26" t="s">
        <v>320</v>
      </c>
      <c r="BW183" s="26"/>
    </row>
    <row r="184" spans="1:75" ht="33.75" x14ac:dyDescent="0.25">
      <c r="A184" s="24" t="s">
        <v>75</v>
      </c>
      <c r="B184" s="37" t="s">
        <v>76</v>
      </c>
      <c r="C184" s="39">
        <v>25618</v>
      </c>
      <c r="D184" s="40">
        <v>323</v>
      </c>
      <c r="E184" s="26">
        <v>869</v>
      </c>
      <c r="F184" s="26"/>
      <c r="G184" s="42" t="s">
        <v>78</v>
      </c>
      <c r="H184" s="43"/>
      <c r="I184" s="44" t="s">
        <v>137</v>
      </c>
      <c r="J184" s="45" t="s">
        <v>80</v>
      </c>
      <c r="K184" s="41" t="s">
        <v>1334</v>
      </c>
      <c r="L184" s="26" t="s">
        <v>133</v>
      </c>
      <c r="M184" s="26" t="s">
        <v>126</v>
      </c>
      <c r="N184" s="26" t="s">
        <v>162</v>
      </c>
      <c r="O184" s="26">
        <v>-1</v>
      </c>
      <c r="P184" s="26">
        <v>-1</v>
      </c>
      <c r="Q184" s="26">
        <v>-1</v>
      </c>
      <c r="R184" s="26">
        <v>-1</v>
      </c>
      <c r="S184" s="26">
        <v>-1</v>
      </c>
      <c r="T184" s="26">
        <v>-1</v>
      </c>
      <c r="U184" s="26">
        <v>0</v>
      </c>
      <c r="V184" s="26"/>
      <c r="W184" s="26">
        <v>-1</v>
      </c>
      <c r="X184" s="26">
        <v>0</v>
      </c>
      <c r="Y184" s="26">
        <v>-1</v>
      </c>
      <c r="Z184" s="26"/>
      <c r="AA184" s="26"/>
      <c r="AB184" s="26"/>
      <c r="AC184" s="26"/>
      <c r="AD184" s="26"/>
      <c r="AE184" s="26">
        <v>-1</v>
      </c>
      <c r="AF184" s="26">
        <v>-1</v>
      </c>
      <c r="AG184" s="26">
        <v>-2</v>
      </c>
      <c r="AH184" s="26">
        <v>-1</v>
      </c>
      <c r="AI184" s="26">
        <v>-2</v>
      </c>
      <c r="AJ184" s="26">
        <v>-1</v>
      </c>
      <c r="AK184" s="26">
        <v>-1</v>
      </c>
      <c r="AL184" s="26">
        <v>-1</v>
      </c>
      <c r="AM184" s="26">
        <v>-1</v>
      </c>
      <c r="AN184" s="26">
        <v>-1</v>
      </c>
      <c r="AO184" s="26">
        <v>-1</v>
      </c>
      <c r="AP184" s="26">
        <v>0</v>
      </c>
      <c r="AQ184" s="26">
        <v>-1</v>
      </c>
      <c r="AR184" s="26">
        <v>-1</v>
      </c>
      <c r="AS184" s="26"/>
      <c r="AT184" s="26">
        <v>-1</v>
      </c>
      <c r="AU184" s="46" t="e">
        <f t="shared" si="5"/>
        <v>#REF!</v>
      </c>
      <c r="AV184" s="35">
        <f t="shared" si="4"/>
        <v>25</v>
      </c>
      <c r="AW184" s="35" t="e">
        <f>(O184*#REF!)+(P184*#REF!)+(Q184*#REF!)+(R184*#REF!)+(S184*#REF!)+(T184*#REF!)+(U184*#REF!)+(V184*#REF!)+(W184*#REF!)+(X184*#REF!)+(Y184*#REF!)+(Z184*#REF!)+(AA184*#REF!)+(AB184*#REF!)+(AC184*#REF!)+(AD184*#REF!)+(AE184*#REF!)+(AF184*#REF!)+(AG184*#REF!)+(AH184*#REF!)+(AI184*#REF!)+(AJ184*#REF!)+(AK184*#REF!)+(AL184*#REF!)+(AM184*#REF!)+(AN184*#REF!)+(AO184*#REF!)+(AP184*#REF!)+(AQ184*#REF!)+(AR184*#REF!)+(AS184*#REF!)+(AT184*#REF!)</f>
        <v>#REF!</v>
      </c>
      <c r="AX184" s="35" t="e">
        <f>#REF!+#REF!+#REF!+#REF!+#REF!+#REF!+#REF!+#REF!+#REF!+#REF!+#REF!+#REF!+#REF!+#REF!+#REF!+#REF!+#REF!+#REF!+#REF!+#REF!+#REF!+#REF!+#REF!+#REF!+#REF!</f>
        <v>#REF!</v>
      </c>
      <c r="AY184" s="45" t="s">
        <v>92</v>
      </c>
      <c r="AZ184" s="45" t="s">
        <v>92</v>
      </c>
      <c r="BA184" s="45" t="s">
        <v>93</v>
      </c>
      <c r="BB184" s="45" t="s">
        <v>672</v>
      </c>
      <c r="BC184" s="45" t="s">
        <v>140</v>
      </c>
      <c r="BD184" s="45" t="s">
        <v>94</v>
      </c>
      <c r="BE184" s="26" t="s">
        <v>95</v>
      </c>
      <c r="BF184" s="26"/>
      <c r="BG184" s="26"/>
      <c r="BH184" s="26" t="s">
        <v>118</v>
      </c>
      <c r="BI184" s="26" t="s">
        <v>164</v>
      </c>
      <c r="BJ184" s="26" t="s">
        <v>102</v>
      </c>
      <c r="BK184" s="26" t="s">
        <v>673</v>
      </c>
      <c r="BL184" s="26"/>
      <c r="BM184" s="26"/>
      <c r="BN184" s="26" t="s">
        <v>128</v>
      </c>
      <c r="BO184" s="26"/>
      <c r="BP184" s="26">
        <v>3</v>
      </c>
      <c r="BQ184" s="26"/>
      <c r="BR184" s="26">
        <v>2</v>
      </c>
      <c r="BS184" s="26">
        <v>3</v>
      </c>
      <c r="BT184" s="26"/>
      <c r="BU184" s="42" t="s">
        <v>674</v>
      </c>
      <c r="BV184" s="26" t="s">
        <v>675</v>
      </c>
      <c r="BW184" s="26" t="s">
        <v>130</v>
      </c>
    </row>
    <row r="185" spans="1:75" ht="78.75" x14ac:dyDescent="0.25">
      <c r="A185" s="24" t="s">
        <v>75</v>
      </c>
      <c r="B185" s="37" t="s">
        <v>76</v>
      </c>
      <c r="C185" s="39">
        <v>25619</v>
      </c>
      <c r="D185" s="40">
        <v>324</v>
      </c>
      <c r="E185" s="26">
        <v>766</v>
      </c>
      <c r="F185" s="26"/>
      <c r="G185" s="42" t="s">
        <v>100</v>
      </c>
      <c r="H185" s="43"/>
      <c r="I185" s="44" t="s">
        <v>132</v>
      </c>
      <c r="J185" s="45" t="s">
        <v>80</v>
      </c>
      <c r="K185" s="41" t="s">
        <v>1334</v>
      </c>
      <c r="L185" s="26" t="s">
        <v>133</v>
      </c>
      <c r="M185" s="26" t="s">
        <v>230</v>
      </c>
      <c r="N185" s="26" t="s">
        <v>653</v>
      </c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46" t="e">
        <f t="shared" si="5"/>
        <v>#REF!</v>
      </c>
      <c r="AV185" s="35">
        <f t="shared" si="4"/>
        <v>0</v>
      </c>
      <c r="AW185" s="35" t="e">
        <f>(O185*#REF!)+(P185*#REF!)+(Q185*#REF!)+(R185*#REF!)+(S185*#REF!)+(T185*#REF!)+(U185*#REF!)+(V185*#REF!)+(W185*#REF!)+(X185*#REF!)+(Y185*#REF!)+(Z185*#REF!)+(AA185*#REF!)+(AB185*#REF!)+(AC185*#REF!)+(AD185*#REF!)+(AE185*#REF!)+(AF185*#REF!)+(AG185*#REF!)+(AH185*#REF!)+(AI185*#REF!)+(AJ185*#REF!)+(AK185*#REF!)+(AL185*#REF!)+(AM185*#REF!)+(AN185*#REF!)+(AO185*#REF!)+(AP185*#REF!)+(AQ185*#REF!)+(AR185*#REF!)+(AS185*#REF!)+(AT185*#REF!)</f>
        <v>#REF!</v>
      </c>
      <c r="AX185" s="49"/>
      <c r="AY185" s="45"/>
      <c r="AZ185" s="45"/>
      <c r="BA185" s="45"/>
      <c r="BB185" s="45"/>
      <c r="BC185" s="45"/>
      <c r="BD185" s="45"/>
      <c r="BE185" s="26"/>
      <c r="BF185" s="26"/>
      <c r="BG185" s="26"/>
      <c r="BH185" s="26"/>
      <c r="BI185" s="26"/>
      <c r="BJ185" s="26"/>
      <c r="BK185" s="26"/>
      <c r="BL185" s="26"/>
      <c r="BM185" s="26" t="s">
        <v>676</v>
      </c>
      <c r="BN185" s="26" t="s">
        <v>559</v>
      </c>
      <c r="BO185" s="26" t="s">
        <v>677</v>
      </c>
      <c r="BP185" s="26"/>
      <c r="BQ185" s="26"/>
      <c r="BR185" s="26"/>
      <c r="BS185" s="26"/>
      <c r="BT185" s="26"/>
      <c r="BU185" s="42" t="s">
        <v>678</v>
      </c>
      <c r="BV185" s="26"/>
      <c r="BW185" s="26" t="s">
        <v>130</v>
      </c>
    </row>
    <row r="186" spans="1:75" ht="101.25" x14ac:dyDescent="0.25">
      <c r="A186" s="24" t="s">
        <v>75</v>
      </c>
      <c r="B186" s="37" t="s">
        <v>76</v>
      </c>
      <c r="C186" s="39">
        <v>25620</v>
      </c>
      <c r="D186" s="40">
        <v>325</v>
      </c>
      <c r="E186" s="26">
        <v>764</v>
      </c>
      <c r="F186" s="26"/>
      <c r="G186" s="42" t="s">
        <v>100</v>
      </c>
      <c r="H186" s="43"/>
      <c r="I186" s="44" t="s">
        <v>132</v>
      </c>
      <c r="J186" s="45"/>
      <c r="K186" s="41" t="s">
        <v>1334</v>
      </c>
      <c r="L186" s="26" t="s">
        <v>133</v>
      </c>
      <c r="M186" s="26" t="s">
        <v>178</v>
      </c>
      <c r="N186" s="57" t="s">
        <v>679</v>
      </c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46" t="e">
        <f t="shared" si="5"/>
        <v>#REF!</v>
      </c>
      <c r="AV186" s="35">
        <f t="shared" si="4"/>
        <v>0</v>
      </c>
      <c r="AW186" s="35" t="e">
        <f>(O186*#REF!)+(P186*#REF!)+(Q186*#REF!)+(R186*#REF!)+(S186*#REF!)+(T186*#REF!)+(U186*#REF!)+(V186*#REF!)+(W186*#REF!)+(X186*#REF!)+(Y186*#REF!)+(Z186*#REF!)+(AA186*#REF!)+(AB186*#REF!)+(AC186*#REF!)+(AD186*#REF!)+(AE186*#REF!)+(AF186*#REF!)+(AG186*#REF!)+(AH186*#REF!)+(AI186*#REF!)+(AJ186*#REF!)+(AK186*#REF!)+(AL186*#REF!)+(AM186*#REF!)+(AN186*#REF!)+(AO186*#REF!)+(AP186*#REF!)+(AQ186*#REF!)+(AR186*#REF!)+(AS186*#REF!)+(AT186*#REF!)</f>
        <v>#REF!</v>
      </c>
      <c r="AX186" s="49"/>
      <c r="AY186" s="45"/>
      <c r="AZ186" s="45"/>
      <c r="BA186" s="45"/>
      <c r="BB186" s="45"/>
      <c r="BC186" s="45"/>
      <c r="BD186" s="45"/>
      <c r="BE186" s="26"/>
      <c r="BF186" s="26"/>
      <c r="BG186" s="26"/>
      <c r="BH186" s="26"/>
      <c r="BI186" s="26"/>
      <c r="BJ186" s="26"/>
      <c r="BK186" s="26"/>
      <c r="BL186" s="26"/>
      <c r="BM186" s="26" t="s">
        <v>680</v>
      </c>
      <c r="BN186" s="26"/>
      <c r="BO186" s="26" t="s">
        <v>681</v>
      </c>
      <c r="BP186" s="26"/>
      <c r="BQ186" s="26"/>
      <c r="BR186" s="26"/>
      <c r="BS186" s="26"/>
      <c r="BT186" s="26"/>
      <c r="BU186" s="42"/>
      <c r="BV186" s="26" t="s">
        <v>416</v>
      </c>
      <c r="BW186" s="26" t="s">
        <v>512</v>
      </c>
    </row>
    <row r="187" spans="1:75" ht="78.75" x14ac:dyDescent="0.25">
      <c r="A187" s="24" t="s">
        <v>75</v>
      </c>
      <c r="B187" s="37" t="s">
        <v>76</v>
      </c>
      <c r="C187" s="39">
        <v>25621</v>
      </c>
      <c r="D187" s="40">
        <v>326</v>
      </c>
      <c r="E187" s="26">
        <v>886</v>
      </c>
      <c r="F187" s="26"/>
      <c r="G187" s="42" t="s">
        <v>186</v>
      </c>
      <c r="H187" s="43" t="s">
        <v>79</v>
      </c>
      <c r="I187" s="44" t="s">
        <v>79</v>
      </c>
      <c r="J187" s="45"/>
      <c r="K187" s="41" t="s">
        <v>1334</v>
      </c>
      <c r="L187" s="26" t="s">
        <v>81</v>
      </c>
      <c r="M187" s="26" t="s">
        <v>170</v>
      </c>
      <c r="N187" s="26" t="s">
        <v>682</v>
      </c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>
        <v>-2</v>
      </c>
      <c r="AG187" s="26">
        <v>-1</v>
      </c>
      <c r="AH187" s="26"/>
      <c r="AI187" s="26">
        <v>-1</v>
      </c>
      <c r="AJ187" s="26"/>
      <c r="AK187" s="26"/>
      <c r="AL187" s="26"/>
      <c r="AM187" s="26"/>
      <c r="AN187" s="26"/>
      <c r="AO187" s="26"/>
      <c r="AP187" s="26"/>
      <c r="AQ187" s="26">
        <v>-1</v>
      </c>
      <c r="AR187" s="26"/>
      <c r="AS187" s="26">
        <v>-1</v>
      </c>
      <c r="AT187" s="26">
        <v>-1</v>
      </c>
      <c r="AU187" s="46" t="e">
        <f t="shared" si="5"/>
        <v>#REF!</v>
      </c>
      <c r="AV187" s="35">
        <f t="shared" si="4"/>
        <v>6</v>
      </c>
      <c r="AW187" s="35" t="e">
        <f>(O187*#REF!)+(P187*#REF!)+(Q187*#REF!)+(R187*#REF!)+(S187*#REF!)+(T187*#REF!)+(U187*#REF!)+(V187*#REF!)+(W187*#REF!)+(X187*#REF!)+(Y187*#REF!)+(Z187*#REF!)+(AA187*#REF!)+(AB187*#REF!)+(AC187*#REF!)+(AD187*#REF!)+(AE187*#REF!)+(AF187*#REF!)+(AG187*#REF!)+(AH187*#REF!)+(AI187*#REF!)+(AJ187*#REF!)+(AK187*#REF!)+(AL187*#REF!)+(AM187*#REF!)+(AN187*#REF!)+(AO187*#REF!)+(AP187*#REF!)+(AQ187*#REF!)+(AR187*#REF!)+(AS187*#REF!)+(AT187*#REF!)</f>
        <v>#REF!</v>
      </c>
      <c r="AX187" s="35" t="e">
        <f>#REF!+#REF!+#REF!+#REF!+#REF!+#REF!</f>
        <v>#REF!</v>
      </c>
      <c r="AY187" s="45" t="s">
        <v>576</v>
      </c>
      <c r="AZ187" s="45" t="s">
        <v>92</v>
      </c>
      <c r="BA187" s="45" t="s">
        <v>93</v>
      </c>
      <c r="BB187" s="45"/>
      <c r="BC187" s="45"/>
      <c r="BD187" s="45" t="s">
        <v>94</v>
      </c>
      <c r="BE187" s="26"/>
      <c r="BF187" s="26"/>
      <c r="BG187" s="26"/>
      <c r="BH187" s="26"/>
      <c r="BI187" s="26"/>
      <c r="BJ187" s="26"/>
      <c r="BK187" s="26"/>
      <c r="BL187" s="26"/>
      <c r="BM187" s="26"/>
      <c r="BN187" s="26" t="s">
        <v>683</v>
      </c>
      <c r="BO187" s="26" t="s">
        <v>684</v>
      </c>
      <c r="BP187" s="26"/>
      <c r="BQ187" s="26"/>
      <c r="BR187" s="26"/>
      <c r="BS187" s="26"/>
      <c r="BT187" s="26"/>
      <c r="BU187" s="42"/>
      <c r="BV187" s="26" t="s">
        <v>685</v>
      </c>
      <c r="BW187" s="26"/>
    </row>
    <row r="188" spans="1:75" ht="45" x14ac:dyDescent="0.25">
      <c r="A188" s="24" t="s">
        <v>75</v>
      </c>
      <c r="B188" s="37" t="s">
        <v>76</v>
      </c>
      <c r="C188" s="39">
        <v>25622</v>
      </c>
      <c r="D188" s="40">
        <v>327</v>
      </c>
      <c r="E188" s="26">
        <v>864</v>
      </c>
      <c r="F188" s="26"/>
      <c r="G188" s="42" t="s">
        <v>113</v>
      </c>
      <c r="H188" s="43" t="s">
        <v>114</v>
      </c>
      <c r="I188" s="44" t="s">
        <v>114</v>
      </c>
      <c r="J188" s="45"/>
      <c r="K188" s="41" t="s">
        <v>1334</v>
      </c>
      <c r="L188" s="26" t="s">
        <v>81</v>
      </c>
      <c r="M188" s="26" t="s">
        <v>89</v>
      </c>
      <c r="N188" s="26" t="s">
        <v>90</v>
      </c>
      <c r="O188" s="26"/>
      <c r="P188" s="26"/>
      <c r="Q188" s="26">
        <v>1</v>
      </c>
      <c r="R188" s="26"/>
      <c r="S188" s="26">
        <v>1</v>
      </c>
      <c r="T188" s="26">
        <v>1</v>
      </c>
      <c r="U188" s="26">
        <v>1</v>
      </c>
      <c r="V188" s="26"/>
      <c r="W188" s="26"/>
      <c r="X188" s="26">
        <v>0</v>
      </c>
      <c r="Y188" s="26"/>
      <c r="Z188" s="26"/>
      <c r="AA188" s="26">
        <v>1</v>
      </c>
      <c r="AB188" s="26">
        <v>0</v>
      </c>
      <c r="AC188" s="26">
        <v>1</v>
      </c>
      <c r="AD188" s="26">
        <v>1</v>
      </c>
      <c r="AE188" s="26">
        <v>0</v>
      </c>
      <c r="AF188" s="26">
        <v>1</v>
      </c>
      <c r="AG188" s="26">
        <v>2</v>
      </c>
      <c r="AH188" s="26"/>
      <c r="AI188" s="26">
        <v>1</v>
      </c>
      <c r="AJ188" s="26">
        <v>1</v>
      </c>
      <c r="AK188" s="26"/>
      <c r="AL188" s="26">
        <v>1</v>
      </c>
      <c r="AM188" s="26">
        <v>1</v>
      </c>
      <c r="AN188" s="26">
        <v>1</v>
      </c>
      <c r="AO188" s="26">
        <v>1</v>
      </c>
      <c r="AP188" s="26">
        <v>1</v>
      </c>
      <c r="AQ188" s="26">
        <v>1</v>
      </c>
      <c r="AR188" s="26">
        <v>1</v>
      </c>
      <c r="AS188" s="26">
        <v>1</v>
      </c>
      <c r="AT188" s="26">
        <v>1</v>
      </c>
      <c r="AU188" s="46" t="e">
        <f t="shared" si="5"/>
        <v>#REF!</v>
      </c>
      <c r="AV188" s="35">
        <f t="shared" si="4"/>
        <v>23</v>
      </c>
      <c r="AW188" s="35" t="e">
        <f>(O188*#REF!)+(P188*#REF!)+(Q188*#REF!)+(R188*#REF!)+(S188*#REF!)+(T188*#REF!)+(U188*#REF!)+(V188*#REF!)+(W188*#REF!)+(X188*#REF!)+(Y188*#REF!)+(Z188*#REF!)+(AA188*#REF!)+(AB188*#REF!)+(AC188*#REF!)+(AD188*#REF!)+(AE188*#REF!)+(AF188*#REF!)+(AG188*#REF!)+(AH188*#REF!)+(AI188*#REF!)+(AJ188*#REF!)+(AK188*#REF!)+(AL188*#REF!)+(AM188*#REF!)+(AN188*#REF!)+(AO188*#REF!)+(AP188*#REF!)+(AQ188*#REF!)+(AR188*#REF!)+(AS188*#REF!)+(AT188*#REF!)</f>
        <v>#REF!</v>
      </c>
      <c r="AX188" s="35" t="e">
        <f>#REF!+#REF!+#REF!+#REF!+#REF!+#REF!+#REF!+#REF!+#REF!+#REF!+#REF!+#REF!+#REF!+#REF!+#REF!+#REF!+#REF!+#REF!+#REF!+#REF!+#REF!+#REF!+#REF!</f>
        <v>#REF!</v>
      </c>
      <c r="AY188" s="45" t="s">
        <v>411</v>
      </c>
      <c r="AZ188" s="45" t="s">
        <v>115</v>
      </c>
      <c r="BA188" s="45" t="s">
        <v>116</v>
      </c>
      <c r="BB188" s="45" t="s">
        <v>115</v>
      </c>
      <c r="BC188" s="45" t="s">
        <v>140</v>
      </c>
      <c r="BD188" s="45" t="s">
        <v>117</v>
      </c>
      <c r="BE188" s="26" t="s">
        <v>95</v>
      </c>
      <c r="BF188" s="26"/>
      <c r="BG188" s="26"/>
      <c r="BH188" s="26" t="s">
        <v>95</v>
      </c>
      <c r="BI188" s="26" t="s">
        <v>486</v>
      </c>
      <c r="BJ188" s="26" t="s">
        <v>686</v>
      </c>
      <c r="BK188" s="26" t="s">
        <v>599</v>
      </c>
      <c r="BL188" s="26" t="s">
        <v>337</v>
      </c>
      <c r="BM188" s="26"/>
      <c r="BN188" s="26" t="s">
        <v>128</v>
      </c>
      <c r="BO188" s="26"/>
      <c r="BP188" s="26">
        <v>3</v>
      </c>
      <c r="BQ188" s="26">
        <v>2</v>
      </c>
      <c r="BR188" s="26">
        <v>2</v>
      </c>
      <c r="BS188" s="26">
        <v>1</v>
      </c>
      <c r="BT188" s="26" t="s">
        <v>530</v>
      </c>
      <c r="BU188" s="42" t="s">
        <v>687</v>
      </c>
      <c r="BV188" s="26" t="s">
        <v>561</v>
      </c>
      <c r="BW188" s="26"/>
    </row>
    <row r="189" spans="1:75" ht="33.75" x14ac:dyDescent="0.25">
      <c r="A189" s="24" t="s">
        <v>75</v>
      </c>
      <c r="B189" s="37" t="s">
        <v>76</v>
      </c>
      <c r="C189" s="50" t="s">
        <v>131</v>
      </c>
      <c r="D189" s="40">
        <v>328</v>
      </c>
      <c r="E189" s="26"/>
      <c r="F189" s="26"/>
      <c r="G189" s="42" t="s">
        <v>100</v>
      </c>
      <c r="H189" s="43"/>
      <c r="I189" s="44" t="s">
        <v>132</v>
      </c>
      <c r="J189" s="45"/>
      <c r="K189" s="41" t="s">
        <v>1334</v>
      </c>
      <c r="L189" s="26" t="s">
        <v>133</v>
      </c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46"/>
      <c r="AV189" s="35"/>
      <c r="AW189" s="35"/>
      <c r="AX189" s="35"/>
      <c r="AY189" s="45"/>
      <c r="AZ189" s="45"/>
      <c r="BA189" s="45"/>
      <c r="BB189" s="45"/>
      <c r="BC189" s="45"/>
      <c r="BD189" s="45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42"/>
      <c r="BV189" s="26" t="s">
        <v>483</v>
      </c>
      <c r="BW189" s="26"/>
    </row>
    <row r="190" spans="1:75" ht="67.5" x14ac:dyDescent="0.25">
      <c r="A190" s="24" t="s">
        <v>75</v>
      </c>
      <c r="B190" s="37" t="s">
        <v>76</v>
      </c>
      <c r="C190" s="39">
        <v>25623</v>
      </c>
      <c r="D190" s="40">
        <v>329</v>
      </c>
      <c r="E190" s="26">
        <v>727</v>
      </c>
      <c r="F190" s="26"/>
      <c r="G190" s="42" t="s">
        <v>186</v>
      </c>
      <c r="H190" s="43" t="s">
        <v>79</v>
      </c>
      <c r="I190" s="44" t="s">
        <v>79</v>
      </c>
      <c r="J190" s="45" t="s">
        <v>80</v>
      </c>
      <c r="K190" s="41" t="s">
        <v>1334</v>
      </c>
      <c r="L190" s="26" t="s">
        <v>81</v>
      </c>
      <c r="M190" s="26" t="s">
        <v>170</v>
      </c>
      <c r="N190" s="26" t="s">
        <v>688</v>
      </c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>
        <v>-1</v>
      </c>
      <c r="AG190" s="26">
        <v>-2</v>
      </c>
      <c r="AH190" s="26"/>
      <c r="AI190" s="26">
        <v>-1</v>
      </c>
      <c r="AJ190" s="26"/>
      <c r="AK190" s="26"/>
      <c r="AL190" s="26"/>
      <c r="AM190" s="26"/>
      <c r="AN190" s="26"/>
      <c r="AO190" s="26"/>
      <c r="AP190" s="26">
        <v>-1</v>
      </c>
      <c r="AQ190" s="26">
        <v>-1</v>
      </c>
      <c r="AR190" s="26"/>
      <c r="AS190" s="26"/>
      <c r="AT190" s="26">
        <v>-2</v>
      </c>
      <c r="AU190" s="46" t="e">
        <f t="shared" si="5"/>
        <v>#REF!</v>
      </c>
      <c r="AV190" s="35">
        <f t="shared" ref="AV190:AV224" si="6">COUNT(O190:AT190)</f>
        <v>6</v>
      </c>
      <c r="AW190" s="35" t="e">
        <f>(O190*#REF!)+(P190*#REF!)+(Q190*#REF!)+(R190*#REF!)+(S190*#REF!)+(T190*#REF!)+(U190*#REF!)+(V190*#REF!)+(W190*#REF!)+(X190*#REF!)+(Y190*#REF!)+(Z190*#REF!)+(AA190*#REF!)+(AB190*#REF!)+(AC190*#REF!)+(AD190*#REF!)+(AE190*#REF!)+(AF190*#REF!)+(AG190*#REF!)+(AH190*#REF!)+(AI190*#REF!)+(AJ190*#REF!)+(AK190*#REF!)+(AL190*#REF!)+(AM190*#REF!)+(AN190*#REF!)+(AO190*#REF!)+(AP190*#REF!)+(AQ190*#REF!)+(AR190*#REF!)+(AS190*#REF!)+(AT190*#REF!)</f>
        <v>#REF!</v>
      </c>
      <c r="AX190" s="49">
        <f>AF190+AG190+AI190+AP190+AQ190+AT190</f>
        <v>-8</v>
      </c>
      <c r="AY190" s="45" t="s">
        <v>92</v>
      </c>
      <c r="AZ190" s="45" t="s">
        <v>92</v>
      </c>
      <c r="BA190" s="45" t="s">
        <v>93</v>
      </c>
      <c r="BB190" s="45"/>
      <c r="BC190" s="45"/>
      <c r="BD190" s="45" t="s">
        <v>94</v>
      </c>
      <c r="BE190" s="26"/>
      <c r="BF190" s="26"/>
      <c r="BG190" s="26"/>
      <c r="BH190" s="26"/>
      <c r="BI190" s="26"/>
      <c r="BJ190" s="26"/>
      <c r="BK190" s="26"/>
      <c r="BL190" s="26"/>
      <c r="BM190" s="26"/>
      <c r="BN190" s="26" t="s">
        <v>689</v>
      </c>
      <c r="BO190" s="26"/>
      <c r="BP190" s="26"/>
      <c r="BQ190" s="26"/>
      <c r="BR190" s="26"/>
      <c r="BS190" s="26"/>
      <c r="BT190" s="26"/>
      <c r="BU190" s="42"/>
      <c r="BV190" s="26" t="s">
        <v>352</v>
      </c>
      <c r="BW190" s="26" t="s">
        <v>130</v>
      </c>
    </row>
    <row r="191" spans="1:75" ht="45" x14ac:dyDescent="0.25">
      <c r="A191" s="24" t="s">
        <v>75</v>
      </c>
      <c r="B191" s="37" t="s">
        <v>76</v>
      </c>
      <c r="C191" s="39">
        <v>25624</v>
      </c>
      <c r="D191" s="40">
        <v>330</v>
      </c>
      <c r="E191" s="26">
        <v>1060</v>
      </c>
      <c r="F191" s="26"/>
      <c r="G191" s="42" t="s">
        <v>88</v>
      </c>
      <c r="H191" s="43" t="s">
        <v>79</v>
      </c>
      <c r="I191" s="44" t="s">
        <v>79</v>
      </c>
      <c r="J191" s="45" t="s">
        <v>489</v>
      </c>
      <c r="K191" s="41" t="s">
        <v>1334</v>
      </c>
      <c r="L191" s="26" t="s">
        <v>81</v>
      </c>
      <c r="M191" s="26" t="s">
        <v>328</v>
      </c>
      <c r="N191" s="26" t="s">
        <v>329</v>
      </c>
      <c r="O191" s="26"/>
      <c r="P191" s="26"/>
      <c r="Q191" s="26"/>
      <c r="R191" s="26"/>
      <c r="S191" s="26"/>
      <c r="T191" s="26">
        <v>-1</v>
      </c>
      <c r="U191" s="26">
        <v>0</v>
      </c>
      <c r="V191" s="26"/>
      <c r="W191" s="26"/>
      <c r="X191" s="26"/>
      <c r="Y191" s="26">
        <v>-1</v>
      </c>
      <c r="Z191" s="26"/>
      <c r="AA191" s="26">
        <v>-1</v>
      </c>
      <c r="AB191" s="26">
        <v>-1</v>
      </c>
      <c r="AC191" s="26"/>
      <c r="AD191" s="26">
        <v>0</v>
      </c>
      <c r="AE191" s="26">
        <v>-1</v>
      </c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46" t="e">
        <f t="shared" si="5"/>
        <v>#REF!</v>
      </c>
      <c r="AV191" s="35">
        <f t="shared" si="6"/>
        <v>7</v>
      </c>
      <c r="AW191" s="35" t="e">
        <f>(O191*#REF!)+(P191*#REF!)+(Q191*#REF!)+(R191*#REF!)+(S191*#REF!)+(T191*#REF!)+(U191*#REF!)+(V191*#REF!)+(W191*#REF!)+(X191*#REF!)+(Y191*#REF!)+(Z191*#REF!)+(AA191*#REF!)+(AB191*#REF!)+(AC191*#REF!)+(AD191*#REF!)+(AE191*#REF!)+(AF191*#REF!)+(AG191*#REF!)+(AH191*#REF!)+(AI191*#REF!)+(AJ191*#REF!)+(AK191*#REF!)+(AL191*#REF!)+(AM191*#REF!)+(AN191*#REF!)+(AO191*#REF!)+(AP191*#REF!)+(AQ191*#REF!)+(AR191*#REF!)+(AS191*#REF!)+(AT191*#REF!)</f>
        <v>#REF!</v>
      </c>
      <c r="AX191" s="35" t="e">
        <f>#REF!+#REF!+#REF!+#REF!+#REF!+#REF!+#REF!</f>
        <v>#REF!</v>
      </c>
      <c r="AY191" s="45"/>
      <c r="AZ191" s="45"/>
      <c r="BA191" s="45"/>
      <c r="BB191" s="45"/>
      <c r="BC191" s="45"/>
      <c r="BD191" s="45"/>
      <c r="BE191" s="26"/>
      <c r="BF191" s="26"/>
      <c r="BG191" s="26"/>
      <c r="BH191" s="26" t="s">
        <v>198</v>
      </c>
      <c r="BI191" s="26" t="s">
        <v>289</v>
      </c>
      <c r="BJ191" s="26" t="s">
        <v>690</v>
      </c>
      <c r="BK191" s="26"/>
      <c r="BL191" s="26" t="s">
        <v>691</v>
      </c>
      <c r="BM191" s="26"/>
      <c r="BN191" s="26" t="s">
        <v>128</v>
      </c>
      <c r="BO191" s="26"/>
      <c r="BP191" s="26">
        <v>3</v>
      </c>
      <c r="BQ191" s="26">
        <v>2</v>
      </c>
      <c r="BR191" s="26"/>
      <c r="BS191" s="26"/>
      <c r="BT191" s="26" t="s">
        <v>530</v>
      </c>
      <c r="BU191" s="42" t="s">
        <v>692</v>
      </c>
      <c r="BV191" s="26" t="s">
        <v>522</v>
      </c>
      <c r="BW191" s="26" t="s">
        <v>512</v>
      </c>
    </row>
    <row r="192" spans="1:75" ht="27" x14ac:dyDescent="0.25">
      <c r="A192" s="24" t="s">
        <v>75</v>
      </c>
      <c r="B192" s="37" t="s">
        <v>76</v>
      </c>
      <c r="C192" s="39">
        <v>25625</v>
      </c>
      <c r="D192" s="40">
        <v>332</v>
      </c>
      <c r="E192" s="26">
        <v>782</v>
      </c>
      <c r="F192" s="26"/>
      <c r="G192" s="42" t="s">
        <v>224</v>
      </c>
      <c r="H192" s="43" t="s">
        <v>114</v>
      </c>
      <c r="I192" s="44" t="s">
        <v>114</v>
      </c>
      <c r="J192" s="45" t="s">
        <v>80</v>
      </c>
      <c r="K192" s="41" t="s">
        <v>1334</v>
      </c>
      <c r="L192" s="26" t="s">
        <v>81</v>
      </c>
      <c r="M192" s="26" t="s">
        <v>82</v>
      </c>
      <c r="N192" s="26" t="s">
        <v>150</v>
      </c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>
        <v>1</v>
      </c>
      <c r="AB192" s="26">
        <v>1</v>
      </c>
      <c r="AC192" s="26">
        <v>1</v>
      </c>
      <c r="AD192" s="26">
        <v>2</v>
      </c>
      <c r="AE192" s="26">
        <v>1</v>
      </c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>
        <v>1</v>
      </c>
      <c r="AU192" s="46" t="e">
        <f t="shared" si="5"/>
        <v>#REF!</v>
      </c>
      <c r="AV192" s="35">
        <f t="shared" si="6"/>
        <v>6</v>
      </c>
      <c r="AW192" s="35" t="e">
        <f>(O192*#REF!)+(P192*#REF!)+(Q192*#REF!)+(R192*#REF!)+(S192*#REF!)+(T192*#REF!)+(U192*#REF!)+(V192*#REF!)+(W192*#REF!)+(X192*#REF!)+(Y192*#REF!)+(Z192*#REF!)+(AA192*#REF!)+(AB192*#REF!)+(AC192*#REF!)+(AD192*#REF!)+(AE192*#REF!)+(AF192*#REF!)+(AG192*#REF!)+(AH192*#REF!)+(AI192*#REF!)+(AJ192*#REF!)+(AK192*#REF!)+(AL192*#REF!)+(AM192*#REF!)+(AN192*#REF!)+(AO192*#REF!)+(AP192*#REF!)+(AQ192*#REF!)+(AR192*#REF!)+(AS192*#REF!)+(AT192*#REF!)</f>
        <v>#REF!</v>
      </c>
      <c r="AX192" s="35" t="e">
        <f>#REF!+#REF!+#REF!+#REF!+#REF!+#REF!</f>
        <v>#REF!</v>
      </c>
      <c r="AY192" s="45"/>
      <c r="AZ192" s="45"/>
      <c r="BA192" s="45"/>
      <c r="BB192" s="45"/>
      <c r="BC192" s="45"/>
      <c r="BD192" s="45"/>
      <c r="BE192" s="26"/>
      <c r="BF192" s="26"/>
      <c r="BG192" s="26"/>
      <c r="BH192" s="26"/>
      <c r="BI192" s="26"/>
      <c r="BJ192" s="26" t="s">
        <v>150</v>
      </c>
      <c r="BK192" s="26"/>
      <c r="BL192" s="26"/>
      <c r="BM192" s="26"/>
      <c r="BN192" s="26"/>
      <c r="BO192" s="26"/>
      <c r="BP192" s="26">
        <v>2</v>
      </c>
      <c r="BQ192" s="26"/>
      <c r="BR192" s="26"/>
      <c r="BS192" s="26"/>
      <c r="BT192" s="26"/>
      <c r="BU192" s="42" t="s">
        <v>693</v>
      </c>
      <c r="BV192" s="26" t="s">
        <v>694</v>
      </c>
      <c r="BW192" s="26"/>
    </row>
    <row r="193" spans="1:75" ht="101.25" x14ac:dyDescent="0.25">
      <c r="A193" s="24" t="s">
        <v>75</v>
      </c>
      <c r="B193" s="37" t="s">
        <v>76</v>
      </c>
      <c r="C193" s="39">
        <v>25626</v>
      </c>
      <c r="D193" s="40">
        <v>333</v>
      </c>
      <c r="E193" s="26">
        <v>1008</v>
      </c>
      <c r="F193" s="26"/>
      <c r="G193" s="42" t="s">
        <v>113</v>
      </c>
      <c r="H193" s="43" t="s">
        <v>114</v>
      </c>
      <c r="I193" s="44" t="s">
        <v>114</v>
      </c>
      <c r="J193" s="45" t="s">
        <v>80</v>
      </c>
      <c r="K193" s="41" t="s">
        <v>1334</v>
      </c>
      <c r="L193" s="26" t="s">
        <v>81</v>
      </c>
      <c r="M193" s="26" t="s">
        <v>89</v>
      </c>
      <c r="N193" s="26" t="s">
        <v>90</v>
      </c>
      <c r="O193" s="26">
        <v>1</v>
      </c>
      <c r="P193" s="26">
        <v>1</v>
      </c>
      <c r="Q193" s="26">
        <v>1</v>
      </c>
      <c r="R193" s="26">
        <v>1</v>
      </c>
      <c r="S193" s="26">
        <v>1</v>
      </c>
      <c r="T193" s="26">
        <v>1</v>
      </c>
      <c r="U193" s="26">
        <v>2</v>
      </c>
      <c r="V193" s="26"/>
      <c r="W193" s="26">
        <v>0</v>
      </c>
      <c r="X193" s="26">
        <v>1</v>
      </c>
      <c r="Y193" s="26">
        <v>1</v>
      </c>
      <c r="Z193" s="26"/>
      <c r="AA193" s="26">
        <v>1</v>
      </c>
      <c r="AB193" s="26">
        <v>1</v>
      </c>
      <c r="AC193" s="26">
        <v>1</v>
      </c>
      <c r="AD193" s="26">
        <v>0</v>
      </c>
      <c r="AE193" s="26">
        <v>1</v>
      </c>
      <c r="AF193" s="26">
        <v>1</v>
      </c>
      <c r="AG193" s="26">
        <v>2</v>
      </c>
      <c r="AH193" s="26"/>
      <c r="AI193" s="26">
        <v>1</v>
      </c>
      <c r="AJ193" s="26"/>
      <c r="AK193" s="26"/>
      <c r="AL193" s="26"/>
      <c r="AM193" s="26"/>
      <c r="AN193" s="26"/>
      <c r="AO193" s="26"/>
      <c r="AP193" s="26"/>
      <c r="AQ193" s="26"/>
      <c r="AR193" s="26"/>
      <c r="AS193" s="26">
        <v>0</v>
      </c>
      <c r="AT193" s="26">
        <v>-1</v>
      </c>
      <c r="AU193" s="46" t="e">
        <f t="shared" si="5"/>
        <v>#REF!</v>
      </c>
      <c r="AV193" s="35">
        <f t="shared" si="6"/>
        <v>20</v>
      </c>
      <c r="AW193" s="35" t="e">
        <f>(O193*#REF!)+(P193*#REF!)+(Q193*#REF!)+(R193*#REF!)+(S193*#REF!)+(T193*#REF!)+(U193*#REF!)+(V193*#REF!)+(W193*#REF!)+(X193*#REF!)+(Y193*#REF!)+(Z193*#REF!)+(AA193*#REF!)+(AB193*#REF!)+(AC193*#REF!)+(AD193*#REF!)+(AE193*#REF!)+(AF193*#REF!)+(AG193*#REF!)+(AH193*#REF!)+(AI193*#REF!)+(AJ193*#REF!)+(AK193*#REF!)+(AL193*#REF!)+(AM193*#REF!)+(AN193*#REF!)+(AO193*#REF!)+(AP193*#REF!)+(AQ193*#REF!)+(AR193*#REF!)+(AS193*#REF!)+(AT193*#REF!)</f>
        <v>#REF!</v>
      </c>
      <c r="AX193" s="35" t="e">
        <f>#REF!+#REF!+#REF!+#REF!+#REF!+#REF!+#REF!+#REF!+#REF!+#REF!+#REF!+#REF!+#REF!+#REF!+#REF!+#REF!+#REF!+#REF!+#REF!+#REF!</f>
        <v>#REF!</v>
      </c>
      <c r="AY193" s="45" t="s">
        <v>192</v>
      </c>
      <c r="AZ193" s="45" t="s">
        <v>115</v>
      </c>
      <c r="BA193" s="45" t="s">
        <v>116</v>
      </c>
      <c r="BB193" s="45"/>
      <c r="BC193" s="45"/>
      <c r="BD193" s="45" t="s">
        <v>117</v>
      </c>
      <c r="BE193" s="26"/>
      <c r="BF193" s="26"/>
      <c r="BG193" s="26"/>
      <c r="BH193" s="26" t="s">
        <v>282</v>
      </c>
      <c r="BI193" s="26" t="s">
        <v>330</v>
      </c>
      <c r="BJ193" s="26" t="s">
        <v>695</v>
      </c>
      <c r="BK193" s="26"/>
      <c r="BL193" s="26" t="s">
        <v>528</v>
      </c>
      <c r="BM193" s="26"/>
      <c r="BN193" s="26" t="s">
        <v>128</v>
      </c>
      <c r="BO193" s="26"/>
      <c r="BP193" s="26">
        <v>2</v>
      </c>
      <c r="BQ193" s="26"/>
      <c r="BR193" s="26"/>
      <c r="BS193" s="26">
        <v>2</v>
      </c>
      <c r="BT193" s="26"/>
      <c r="BU193" s="42" t="s">
        <v>696</v>
      </c>
      <c r="BV193" s="26" t="s">
        <v>697</v>
      </c>
      <c r="BW193" s="26" t="s">
        <v>130</v>
      </c>
    </row>
    <row r="194" spans="1:75" ht="27" x14ac:dyDescent="0.25">
      <c r="A194" s="24" t="s">
        <v>75</v>
      </c>
      <c r="B194" s="67" t="s">
        <v>76</v>
      </c>
      <c r="C194" s="50"/>
      <c r="D194" s="40">
        <v>335</v>
      </c>
      <c r="E194" s="26"/>
      <c r="F194" s="26"/>
      <c r="G194" s="42" t="s">
        <v>476</v>
      </c>
      <c r="H194" s="43"/>
      <c r="I194" s="44"/>
      <c r="J194" s="45"/>
      <c r="K194" s="41" t="s">
        <v>1334</v>
      </c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46" t="e">
        <f t="shared" si="5"/>
        <v>#REF!</v>
      </c>
      <c r="AV194" s="35">
        <f t="shared" si="6"/>
        <v>0</v>
      </c>
      <c r="AW194" s="35" t="e">
        <f>(O194*#REF!)+(P194*#REF!)+(Q194*#REF!)+(R194*#REF!)+(S194*#REF!)+(T194*#REF!)+(U194*#REF!)+(V194*#REF!)+(W194*#REF!)+(X194*#REF!)+(Y194*#REF!)+(Z194*#REF!)+(AA194*#REF!)+(AB194*#REF!)+(AC194*#REF!)+(AD194*#REF!)+(AE194*#REF!)+(AF194*#REF!)+(AG194*#REF!)+(AH194*#REF!)+(AI194*#REF!)+(AJ194*#REF!)+(AK194*#REF!)+(AL194*#REF!)+(AM194*#REF!)+(AN194*#REF!)+(AO194*#REF!)+(AP194*#REF!)+(AQ194*#REF!)+(AR194*#REF!)+(AS194*#REF!)+(AT194*#REF!)</f>
        <v>#REF!</v>
      </c>
      <c r="AX194" s="49"/>
      <c r="AY194" s="45"/>
      <c r="AZ194" s="45"/>
      <c r="BA194" s="45"/>
      <c r="BB194" s="45"/>
      <c r="BC194" s="45"/>
      <c r="BD194" s="45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42" t="s">
        <v>698</v>
      </c>
      <c r="BV194" s="26"/>
      <c r="BW194" s="26"/>
    </row>
    <row r="195" spans="1:75" ht="45" x14ac:dyDescent="0.25">
      <c r="A195" s="24" t="s">
        <v>75</v>
      </c>
      <c r="B195" s="37" t="s">
        <v>76</v>
      </c>
      <c r="C195" s="39">
        <v>25627</v>
      </c>
      <c r="D195" s="40">
        <v>337</v>
      </c>
      <c r="E195" s="26">
        <v>1051</v>
      </c>
      <c r="F195" s="26"/>
      <c r="G195" s="42" t="s">
        <v>113</v>
      </c>
      <c r="H195" s="43" t="s">
        <v>114</v>
      </c>
      <c r="I195" s="44" t="s">
        <v>114</v>
      </c>
      <c r="J195" s="45" t="s">
        <v>80</v>
      </c>
      <c r="K195" s="41" t="s">
        <v>1334</v>
      </c>
      <c r="L195" s="26" t="s">
        <v>81</v>
      </c>
      <c r="M195" s="26" t="s">
        <v>126</v>
      </c>
      <c r="N195" s="26" t="s">
        <v>269</v>
      </c>
      <c r="O195" s="26">
        <v>1</v>
      </c>
      <c r="P195" s="26">
        <v>1</v>
      </c>
      <c r="Q195" s="26">
        <v>1</v>
      </c>
      <c r="R195" s="26">
        <v>1</v>
      </c>
      <c r="S195" s="26">
        <v>2</v>
      </c>
      <c r="T195" s="26">
        <v>0</v>
      </c>
      <c r="U195" s="26">
        <v>1</v>
      </c>
      <c r="V195" s="26">
        <v>1</v>
      </c>
      <c r="W195" s="26">
        <v>1</v>
      </c>
      <c r="X195" s="26">
        <v>1</v>
      </c>
      <c r="Y195" s="26">
        <v>1</v>
      </c>
      <c r="Z195" s="26"/>
      <c r="AA195" s="26">
        <v>1</v>
      </c>
      <c r="AB195" s="26">
        <v>1</v>
      </c>
      <c r="AC195" s="26">
        <v>1</v>
      </c>
      <c r="AD195" s="26">
        <v>1</v>
      </c>
      <c r="AE195" s="26">
        <v>0</v>
      </c>
      <c r="AF195" s="26">
        <v>1</v>
      </c>
      <c r="AG195" s="26">
        <v>-1</v>
      </c>
      <c r="AH195" s="26"/>
      <c r="AI195" s="26">
        <v>1</v>
      </c>
      <c r="AJ195" s="26">
        <v>1</v>
      </c>
      <c r="AK195" s="26"/>
      <c r="AL195" s="26">
        <v>1</v>
      </c>
      <c r="AM195" s="26">
        <v>1</v>
      </c>
      <c r="AN195" s="26">
        <v>1</v>
      </c>
      <c r="AO195" s="26">
        <v>0</v>
      </c>
      <c r="AP195" s="26">
        <v>1</v>
      </c>
      <c r="AQ195" s="26">
        <v>1</v>
      </c>
      <c r="AR195" s="26"/>
      <c r="AS195" s="26">
        <v>1</v>
      </c>
      <c r="AT195" s="26">
        <v>0</v>
      </c>
      <c r="AU195" s="46" t="e">
        <f t="shared" si="5"/>
        <v>#REF!</v>
      </c>
      <c r="AV195" s="35">
        <f t="shared" si="6"/>
        <v>28</v>
      </c>
      <c r="AW195" s="35" t="e">
        <f>(O195*#REF!)+(P195*#REF!)+(Q195*#REF!)+(R195*#REF!)+(S195*#REF!)+(T195*#REF!)+(U195*#REF!)+(V195*#REF!)+(W195*#REF!)+(X195*#REF!)+(Y195*#REF!)+(Z195*#REF!)+(AA195*#REF!)+(AB195*#REF!)+(AC195*#REF!)+(AD195*#REF!)+(AE195*#REF!)+(AF195*#REF!)+(AG195*#REF!)+(AH195*#REF!)+(AI195*#REF!)+(AJ195*#REF!)+(AK195*#REF!)+(AL195*#REF!)+(AM195*#REF!)+(AN195*#REF!)+(AO195*#REF!)+(AP195*#REF!)+(AQ195*#REF!)+(AR195*#REF!)+(AS195*#REF!)+(AT195*#REF!)</f>
        <v>#REF!</v>
      </c>
      <c r="AX195" s="49">
        <f>O195+P195+Q195+R195+S195+T195+U195+V195+W195+X195+Y195+AA195+AB195+AC195+AD195+AE195+AF195+AG195+AI195+AJ195+AL195+AM195+AN195+AO195+AP195+AQ195+AS195+AT195</f>
        <v>23</v>
      </c>
      <c r="AY195" s="45" t="s">
        <v>115</v>
      </c>
      <c r="AZ195" s="45" t="s">
        <v>92</v>
      </c>
      <c r="BA195" s="45" t="s">
        <v>116</v>
      </c>
      <c r="BB195" s="45"/>
      <c r="BC195" s="45"/>
      <c r="BD195" s="45"/>
      <c r="BE195" s="26"/>
      <c r="BF195" s="26"/>
      <c r="BG195" s="26"/>
      <c r="BH195" s="26" t="s">
        <v>95</v>
      </c>
      <c r="BI195" s="26" t="s">
        <v>699</v>
      </c>
      <c r="BJ195" s="26" t="s">
        <v>150</v>
      </c>
      <c r="BK195" s="26"/>
      <c r="BL195" s="26" t="s">
        <v>700</v>
      </c>
      <c r="BM195" s="26"/>
      <c r="BN195" s="26" t="s">
        <v>128</v>
      </c>
      <c r="BO195" s="26"/>
      <c r="BP195" s="26">
        <v>3</v>
      </c>
      <c r="BQ195" s="26">
        <v>3</v>
      </c>
      <c r="BR195" s="26">
        <v>2</v>
      </c>
      <c r="BS195" s="26">
        <v>2</v>
      </c>
      <c r="BT195" s="26"/>
      <c r="BU195" s="42"/>
      <c r="BV195" s="26" t="s">
        <v>701</v>
      </c>
      <c r="BW195" s="26" t="s">
        <v>130</v>
      </c>
    </row>
    <row r="196" spans="1:75" ht="45" x14ac:dyDescent="0.25">
      <c r="A196" s="24" t="s">
        <v>75</v>
      </c>
      <c r="B196" s="37" t="s">
        <v>76</v>
      </c>
      <c r="C196" s="39">
        <v>25628</v>
      </c>
      <c r="D196" s="40">
        <v>338</v>
      </c>
      <c r="E196" s="26">
        <v>1027</v>
      </c>
      <c r="F196" s="26"/>
      <c r="G196" s="42" t="s">
        <v>113</v>
      </c>
      <c r="H196" s="43" t="s">
        <v>114</v>
      </c>
      <c r="I196" s="44" t="s">
        <v>114</v>
      </c>
      <c r="J196" s="45" t="s">
        <v>80</v>
      </c>
      <c r="K196" s="41" t="s">
        <v>1334</v>
      </c>
      <c r="L196" s="26" t="s">
        <v>81</v>
      </c>
      <c r="M196" s="26" t="s">
        <v>82</v>
      </c>
      <c r="N196" s="26" t="s">
        <v>102</v>
      </c>
      <c r="O196" s="26">
        <v>1</v>
      </c>
      <c r="P196" s="26">
        <v>1</v>
      </c>
      <c r="Q196" s="26">
        <v>0</v>
      </c>
      <c r="R196" s="26">
        <v>1</v>
      </c>
      <c r="S196" s="26">
        <v>1</v>
      </c>
      <c r="T196" s="26">
        <v>0</v>
      </c>
      <c r="U196" s="26">
        <v>1</v>
      </c>
      <c r="V196" s="26">
        <v>1</v>
      </c>
      <c r="W196" s="26">
        <v>1</v>
      </c>
      <c r="X196" s="26">
        <v>1</v>
      </c>
      <c r="Y196" s="26">
        <v>1</v>
      </c>
      <c r="Z196" s="26"/>
      <c r="AA196" s="26">
        <v>1</v>
      </c>
      <c r="AB196" s="26">
        <v>2</v>
      </c>
      <c r="AC196" s="26">
        <v>1</v>
      </c>
      <c r="AD196" s="26">
        <v>1</v>
      </c>
      <c r="AE196" s="26">
        <v>1</v>
      </c>
      <c r="AF196" s="26">
        <v>1</v>
      </c>
      <c r="AG196" s="26">
        <v>2</v>
      </c>
      <c r="AH196" s="26">
        <v>1</v>
      </c>
      <c r="AI196" s="26">
        <v>1</v>
      </c>
      <c r="AJ196" s="26">
        <v>1</v>
      </c>
      <c r="AK196" s="26">
        <v>1</v>
      </c>
      <c r="AL196" s="26">
        <v>1</v>
      </c>
      <c r="AM196" s="26">
        <v>1</v>
      </c>
      <c r="AN196" s="26">
        <v>1</v>
      </c>
      <c r="AO196" s="26">
        <v>1</v>
      </c>
      <c r="AP196" s="26"/>
      <c r="AQ196" s="26">
        <v>1</v>
      </c>
      <c r="AR196" s="26">
        <v>1</v>
      </c>
      <c r="AS196" s="26">
        <v>1</v>
      </c>
      <c r="AT196" s="26">
        <v>1</v>
      </c>
      <c r="AU196" s="46" t="e">
        <f t="shared" si="5"/>
        <v>#REF!</v>
      </c>
      <c r="AV196" s="35">
        <f t="shared" si="6"/>
        <v>30</v>
      </c>
      <c r="AW196" s="35" t="e">
        <f>(O196*#REF!)+(P196*#REF!)+(Q196*#REF!)+(R196*#REF!)+(S196*#REF!)+(T196*#REF!)+(U196*#REF!)+(V196*#REF!)+(W196*#REF!)+(X196*#REF!)+(Y196*#REF!)+(Z196*#REF!)+(AA196*#REF!)+(AB196*#REF!)+(AC196*#REF!)+(AD196*#REF!)+(AE196*#REF!)+(AF196*#REF!)+(AG196*#REF!)+(AH196*#REF!)+(AI196*#REF!)+(AJ196*#REF!)+(AK196*#REF!)+(AL196*#REF!)+(AM196*#REF!)+(AN196*#REF!)+(AO196*#REF!)+(AP196*#REF!)+(AQ196*#REF!)+(AR196*#REF!)+(AS196*#REF!)+(AT196*#REF!)</f>
        <v>#REF!</v>
      </c>
      <c r="AX196" s="35" t="e">
        <f>#REF!+#REF!+#REF!+#REF!+#REF!+#REF!+#REF!+#REF!+#REF!+#REF!+#REF!+#REF!+#REF!+#REF!+#REF!+#REF!+#REF!+#REF!+#REF!+#REF!+#REF!+#REF!+#REF!+#REF!+#REF!+#REF!+#REF!+#REF!+#REF!+#REF!</f>
        <v>#REF!</v>
      </c>
      <c r="AY196" s="45" t="s">
        <v>411</v>
      </c>
      <c r="AZ196" s="45" t="s">
        <v>115</v>
      </c>
      <c r="BA196" s="45" t="s">
        <v>116</v>
      </c>
      <c r="BB196" s="45" t="s">
        <v>115</v>
      </c>
      <c r="BC196" s="45" t="s">
        <v>116</v>
      </c>
      <c r="BD196" s="45" t="s">
        <v>117</v>
      </c>
      <c r="BE196" s="26" t="s">
        <v>198</v>
      </c>
      <c r="BF196" s="26"/>
      <c r="BG196" s="26"/>
      <c r="BH196" s="26" t="s">
        <v>84</v>
      </c>
      <c r="BI196" s="26" t="s">
        <v>312</v>
      </c>
      <c r="BJ196" s="26" t="s">
        <v>141</v>
      </c>
      <c r="BK196" s="26" t="s">
        <v>643</v>
      </c>
      <c r="BL196" s="26" t="s">
        <v>702</v>
      </c>
      <c r="BM196" s="26"/>
      <c r="BN196" s="26" t="s">
        <v>703</v>
      </c>
      <c r="BO196" s="26"/>
      <c r="BP196" s="26">
        <v>2</v>
      </c>
      <c r="BQ196" s="26">
        <v>1</v>
      </c>
      <c r="BR196" s="26">
        <v>2</v>
      </c>
      <c r="BS196" s="26">
        <v>1</v>
      </c>
      <c r="BT196" s="26" t="s">
        <v>530</v>
      </c>
      <c r="BU196" s="42" t="s">
        <v>704</v>
      </c>
      <c r="BV196" s="26" t="s">
        <v>705</v>
      </c>
      <c r="BW196" s="26"/>
    </row>
    <row r="197" spans="1:75" ht="33.75" x14ac:dyDescent="0.25">
      <c r="A197" s="24" t="s">
        <v>75</v>
      </c>
      <c r="B197" s="37" t="s">
        <v>76</v>
      </c>
      <c r="C197" s="39">
        <v>25629</v>
      </c>
      <c r="D197" s="40">
        <v>339</v>
      </c>
      <c r="E197" s="26">
        <v>914</v>
      </c>
      <c r="F197" s="26"/>
      <c r="G197" s="42" t="s">
        <v>113</v>
      </c>
      <c r="H197" s="43"/>
      <c r="I197" s="44" t="s">
        <v>175</v>
      </c>
      <c r="J197" s="45"/>
      <c r="K197" s="41" t="s">
        <v>1334</v>
      </c>
      <c r="L197" s="26" t="s">
        <v>81</v>
      </c>
      <c r="M197" s="26" t="s">
        <v>89</v>
      </c>
      <c r="N197" s="26" t="s">
        <v>90</v>
      </c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>
        <v>1</v>
      </c>
      <c r="AG197" s="26">
        <v>1</v>
      </c>
      <c r="AH197" s="26">
        <v>1</v>
      </c>
      <c r="AI197" s="26">
        <v>1</v>
      </c>
      <c r="AJ197" s="26">
        <v>1</v>
      </c>
      <c r="AK197" s="26">
        <v>1</v>
      </c>
      <c r="AL197" s="26">
        <v>1</v>
      </c>
      <c r="AM197" s="26">
        <v>1</v>
      </c>
      <c r="AN197" s="26">
        <v>1</v>
      </c>
      <c r="AO197" s="26">
        <v>1</v>
      </c>
      <c r="AP197" s="26">
        <v>1</v>
      </c>
      <c r="AQ197" s="26">
        <v>1</v>
      </c>
      <c r="AR197" s="26"/>
      <c r="AS197" s="26">
        <v>1</v>
      </c>
      <c r="AT197" s="26">
        <v>1</v>
      </c>
      <c r="AU197" s="46" t="e">
        <f t="shared" si="5"/>
        <v>#REF!</v>
      </c>
      <c r="AV197" s="35">
        <f t="shared" si="6"/>
        <v>14</v>
      </c>
      <c r="AW197" s="35" t="e">
        <f>(O197*#REF!)+(P197*#REF!)+(Q197*#REF!)+(R197*#REF!)+(S197*#REF!)+(T197*#REF!)+(U197*#REF!)+(V197*#REF!)+(W197*#REF!)+(X197*#REF!)+(Y197*#REF!)+(Z197*#REF!)+(AA197*#REF!)+(AB197*#REF!)+(AC197*#REF!)+(AD197*#REF!)+(AE197*#REF!)+(AF197*#REF!)+(AG197*#REF!)+(AH197*#REF!)+(AI197*#REF!)+(AJ197*#REF!)+(AK197*#REF!)+(AL197*#REF!)+(AM197*#REF!)+(AN197*#REF!)+(AO197*#REF!)+(AP197*#REF!)+(AQ197*#REF!)+(AR197*#REF!)+(AS197*#REF!)+(AT197*#REF!)</f>
        <v>#REF!</v>
      </c>
      <c r="AX197" s="35" t="e">
        <f>#REF!+#REF!+#REF!+#REF!+#REF!+#REF!+#REF!+#REF!+#REF!+#REF!+#REF!+#REF!+#REF!+#REF!+#REF!</f>
        <v>#REF!</v>
      </c>
      <c r="AY197" s="45" t="s">
        <v>115</v>
      </c>
      <c r="AZ197" s="45" t="s">
        <v>115</v>
      </c>
      <c r="BA197" s="45" t="s">
        <v>116</v>
      </c>
      <c r="BB197" s="45" t="s">
        <v>115</v>
      </c>
      <c r="BC197" s="45" t="s">
        <v>140</v>
      </c>
      <c r="BD197" s="45" t="s">
        <v>117</v>
      </c>
      <c r="BE197" s="26" t="s">
        <v>95</v>
      </c>
      <c r="BF197" s="26"/>
      <c r="BG197" s="26"/>
      <c r="BH197" s="26"/>
      <c r="BI197" s="26" t="s">
        <v>706</v>
      </c>
      <c r="BJ197" s="26"/>
      <c r="BK197" s="26" t="s">
        <v>707</v>
      </c>
      <c r="BL197" s="26"/>
      <c r="BM197" s="26"/>
      <c r="BN197" s="26" t="s">
        <v>128</v>
      </c>
      <c r="BO197" s="26"/>
      <c r="BP197" s="26">
        <v>2</v>
      </c>
      <c r="BQ197" s="26">
        <v>1</v>
      </c>
      <c r="BR197" s="26">
        <v>2</v>
      </c>
      <c r="BS197" s="26">
        <v>2</v>
      </c>
      <c r="BT197" s="26"/>
      <c r="BU197" s="42"/>
      <c r="BV197" s="26" t="s">
        <v>708</v>
      </c>
      <c r="BW197" s="26" t="s">
        <v>130</v>
      </c>
    </row>
    <row r="198" spans="1:75" ht="27" x14ac:dyDescent="0.25">
      <c r="A198" s="24" t="s">
        <v>75</v>
      </c>
      <c r="B198" s="37" t="s">
        <v>76</v>
      </c>
      <c r="C198" s="39">
        <v>25630</v>
      </c>
      <c r="D198" s="40">
        <v>340</v>
      </c>
      <c r="E198" s="26">
        <v>856</v>
      </c>
      <c r="F198" s="26"/>
      <c r="G198" s="42" t="s">
        <v>113</v>
      </c>
      <c r="H198" s="43" t="s">
        <v>114</v>
      </c>
      <c r="I198" s="44" t="s">
        <v>114</v>
      </c>
      <c r="J198" s="45"/>
      <c r="K198" s="41" t="s">
        <v>1334</v>
      </c>
      <c r="L198" s="26" t="s">
        <v>81</v>
      </c>
      <c r="M198" s="26" t="s">
        <v>89</v>
      </c>
      <c r="N198" s="26" t="s">
        <v>90</v>
      </c>
      <c r="O198" s="26">
        <v>1</v>
      </c>
      <c r="P198" s="26">
        <v>1</v>
      </c>
      <c r="Q198" s="26">
        <v>1</v>
      </c>
      <c r="R198" s="26">
        <v>1</v>
      </c>
      <c r="S198" s="26">
        <v>1</v>
      </c>
      <c r="T198" s="26">
        <v>0</v>
      </c>
      <c r="U198" s="26">
        <v>1</v>
      </c>
      <c r="V198" s="26">
        <v>0</v>
      </c>
      <c r="W198" s="26">
        <v>1</v>
      </c>
      <c r="X198" s="26">
        <v>2</v>
      </c>
      <c r="Y198" s="26">
        <v>1</v>
      </c>
      <c r="Z198" s="26"/>
      <c r="AA198" s="26">
        <v>1</v>
      </c>
      <c r="AB198" s="26">
        <v>1</v>
      </c>
      <c r="AC198" s="26">
        <v>1</v>
      </c>
      <c r="AD198" s="26">
        <v>1</v>
      </c>
      <c r="AE198" s="26">
        <v>0</v>
      </c>
      <c r="AF198" s="26">
        <v>1</v>
      </c>
      <c r="AG198" s="26">
        <v>1</v>
      </c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>
        <v>1</v>
      </c>
      <c r="AT198" s="26">
        <v>1</v>
      </c>
      <c r="AU198" s="46" t="e">
        <f t="shared" si="5"/>
        <v>#REF!</v>
      </c>
      <c r="AV198" s="35">
        <f t="shared" si="6"/>
        <v>20</v>
      </c>
      <c r="AW198" s="35" t="e">
        <f>(O198*#REF!)+(P198*#REF!)+(Q198*#REF!)+(R198*#REF!)+(S198*#REF!)+(T198*#REF!)+(U198*#REF!)+(V198*#REF!)+(W198*#REF!)+(X198*#REF!)+(Y198*#REF!)+(Z198*#REF!)+(AA198*#REF!)+(AB198*#REF!)+(AC198*#REF!)+(AD198*#REF!)+(AE198*#REF!)+(AF198*#REF!)+(AG198*#REF!)+(AH198*#REF!)+(AI198*#REF!)+(AJ198*#REF!)+(AK198*#REF!)+(AL198*#REF!)+(AM198*#REF!)+(AN198*#REF!)+(AO198*#REF!)+(AP198*#REF!)+(AQ198*#REF!)+(AR198*#REF!)+(AS198*#REF!)+(AT198*#REF!)</f>
        <v>#REF!</v>
      </c>
      <c r="AX198" s="35" t="e">
        <f>#REF!+#REF!+#REF!+#REF!+#REF!+#REF!+#REF!+#REF!+#REF!+#REF!+#REF!+#REF!+#REF!+#REF!+#REF!+#REF!+#REF!+#REF!+#REF!+#REF!</f>
        <v>#REF!</v>
      </c>
      <c r="AY198" s="45" t="s">
        <v>411</v>
      </c>
      <c r="AZ198" s="45"/>
      <c r="BA198" s="45"/>
      <c r="BB198" s="45" t="s">
        <v>115</v>
      </c>
      <c r="BC198" s="45"/>
      <c r="BD198" s="45" t="s">
        <v>117</v>
      </c>
      <c r="BE198" s="26" t="s">
        <v>95</v>
      </c>
      <c r="BF198" s="26"/>
      <c r="BG198" s="26"/>
      <c r="BH198" s="26" t="s">
        <v>95</v>
      </c>
      <c r="BI198" s="26" t="s">
        <v>486</v>
      </c>
      <c r="BJ198" s="26" t="s">
        <v>709</v>
      </c>
      <c r="BK198" s="26" t="s">
        <v>641</v>
      </c>
      <c r="BL198" s="26" t="s">
        <v>445</v>
      </c>
      <c r="BM198" s="26"/>
      <c r="BN198" s="26" t="s">
        <v>128</v>
      </c>
      <c r="BO198" s="26"/>
      <c r="BP198" s="26">
        <v>3</v>
      </c>
      <c r="BQ198" s="26"/>
      <c r="BR198" s="26">
        <v>2</v>
      </c>
      <c r="BS198" s="26">
        <v>2</v>
      </c>
      <c r="BT198" s="26"/>
      <c r="BU198" s="42"/>
      <c r="BV198" s="26" t="s">
        <v>710</v>
      </c>
      <c r="BW198" s="26"/>
    </row>
    <row r="199" spans="1:75" ht="27" x14ac:dyDescent="0.25">
      <c r="A199" s="24" t="s">
        <v>75</v>
      </c>
      <c r="B199" s="37" t="s">
        <v>76</v>
      </c>
      <c r="C199" s="39">
        <v>25631</v>
      </c>
      <c r="D199" s="40">
        <v>341</v>
      </c>
      <c r="E199" s="26">
        <v>934</v>
      </c>
      <c r="F199" s="26"/>
      <c r="G199" s="42" t="s">
        <v>78</v>
      </c>
      <c r="H199" s="43" t="s">
        <v>79</v>
      </c>
      <c r="I199" s="44" t="s">
        <v>79</v>
      </c>
      <c r="J199" s="45" t="s">
        <v>80</v>
      </c>
      <c r="K199" s="41" t="s">
        <v>1334</v>
      </c>
      <c r="L199" s="26" t="s">
        <v>81</v>
      </c>
      <c r="M199" s="26" t="s">
        <v>126</v>
      </c>
      <c r="N199" s="26" t="s">
        <v>269</v>
      </c>
      <c r="O199" s="26">
        <v>-1</v>
      </c>
      <c r="P199" s="26">
        <v>-1</v>
      </c>
      <c r="Q199" s="26">
        <v>-1</v>
      </c>
      <c r="R199" s="26">
        <v>0</v>
      </c>
      <c r="S199" s="26">
        <v>-1</v>
      </c>
      <c r="T199" s="26"/>
      <c r="U199" s="26"/>
      <c r="V199" s="26"/>
      <c r="W199" s="26"/>
      <c r="X199" s="26">
        <v>-1</v>
      </c>
      <c r="Y199" s="26"/>
      <c r="Z199" s="26"/>
      <c r="AA199" s="26">
        <v>-1</v>
      </c>
      <c r="AB199" s="26">
        <v>-1</v>
      </c>
      <c r="AC199" s="26">
        <v>-1</v>
      </c>
      <c r="AD199" s="26">
        <v>0</v>
      </c>
      <c r="AE199" s="26"/>
      <c r="AF199" s="26">
        <v>-1</v>
      </c>
      <c r="AG199" s="26">
        <v>-1</v>
      </c>
      <c r="AH199" s="26"/>
      <c r="AI199" s="26">
        <v>-1</v>
      </c>
      <c r="AJ199" s="26">
        <v>-1</v>
      </c>
      <c r="AK199" s="26"/>
      <c r="AL199" s="26">
        <v>-1</v>
      </c>
      <c r="AM199" s="26">
        <v>0</v>
      </c>
      <c r="AN199" s="26"/>
      <c r="AO199" s="26"/>
      <c r="AP199" s="26">
        <v>-1</v>
      </c>
      <c r="AQ199" s="26">
        <v>-1</v>
      </c>
      <c r="AR199" s="26"/>
      <c r="AS199" s="26">
        <v>-2</v>
      </c>
      <c r="AT199" s="26">
        <v>-1</v>
      </c>
      <c r="AU199" s="46" t="e">
        <f t="shared" si="5"/>
        <v>#REF!</v>
      </c>
      <c r="AV199" s="35">
        <f t="shared" si="6"/>
        <v>20</v>
      </c>
      <c r="AW199" s="35" t="e">
        <f>(O199*#REF!)+(P199*#REF!)+(Q199*#REF!)+(R199*#REF!)+(S199*#REF!)+(T199*#REF!)+(U199*#REF!)+(V199*#REF!)+(W199*#REF!)+(X199*#REF!)+(Y199*#REF!)+(Z199*#REF!)+(AA199*#REF!)+(AB199*#REF!)+(AC199*#REF!)+(AD199*#REF!)+(AE199*#REF!)+(AF199*#REF!)+(AG199*#REF!)+(AH199*#REF!)+(AI199*#REF!)+(AJ199*#REF!)+(AK199*#REF!)+(AL199*#REF!)+(AM199*#REF!)+(AN199*#REF!)+(AO199*#REF!)+(AP199*#REF!)+(AQ199*#REF!)+(AR199*#REF!)+(AS199*#REF!)+(AT199*#REF!)</f>
        <v>#REF!</v>
      </c>
      <c r="AX199" s="35" t="e">
        <f>#REF!+#REF!+#REF!+#REF!+#REF!+#REF!+#REF!+#REF!+#REF!+#REF!+#REF!+#REF!+#REF!+#REF!+#REF!+#REF!+#REF!+#REF!+#REF!+#REF!</f>
        <v>#REF!</v>
      </c>
      <c r="AY199" s="45" t="s">
        <v>576</v>
      </c>
      <c r="AZ199" s="45" t="s">
        <v>92</v>
      </c>
      <c r="BA199" s="45" t="s">
        <v>93</v>
      </c>
      <c r="BB199" s="45" t="s">
        <v>92</v>
      </c>
      <c r="BC199" s="45"/>
      <c r="BD199" s="45" t="s">
        <v>94</v>
      </c>
      <c r="BE199" s="26"/>
      <c r="BF199" s="26"/>
      <c r="BG199" s="26"/>
      <c r="BH199" s="26" t="s">
        <v>198</v>
      </c>
      <c r="BI199" s="26" t="s">
        <v>289</v>
      </c>
      <c r="BJ199" s="26" t="s">
        <v>83</v>
      </c>
      <c r="BK199" s="26"/>
      <c r="BL199" s="26" t="s">
        <v>711</v>
      </c>
      <c r="BM199" s="26"/>
      <c r="BN199" s="26" t="s">
        <v>128</v>
      </c>
      <c r="BO199" s="26"/>
      <c r="BP199" s="26">
        <v>2</v>
      </c>
      <c r="BQ199" s="26"/>
      <c r="BR199" s="26">
        <v>2</v>
      </c>
      <c r="BS199" s="26"/>
      <c r="BT199" s="26" t="s">
        <v>226</v>
      </c>
      <c r="BU199" s="42"/>
      <c r="BV199" s="26" t="s">
        <v>712</v>
      </c>
      <c r="BW199" s="26" t="s">
        <v>130</v>
      </c>
    </row>
    <row r="200" spans="1:75" ht="123.75" x14ac:dyDescent="0.25">
      <c r="A200" s="24" t="s">
        <v>75</v>
      </c>
      <c r="B200" s="37" t="s">
        <v>76</v>
      </c>
      <c r="C200" s="39">
        <v>25632</v>
      </c>
      <c r="D200" s="40">
        <v>342</v>
      </c>
      <c r="E200" s="26">
        <v>883</v>
      </c>
      <c r="F200" s="26"/>
      <c r="G200" s="42" t="s">
        <v>113</v>
      </c>
      <c r="H200" s="43"/>
      <c r="I200" s="44" t="s">
        <v>175</v>
      </c>
      <c r="J200" s="45" t="s">
        <v>80</v>
      </c>
      <c r="K200" s="41" t="s">
        <v>1334</v>
      </c>
      <c r="L200" s="26" t="s">
        <v>81</v>
      </c>
      <c r="M200" s="26" t="s">
        <v>89</v>
      </c>
      <c r="N200" s="26" t="s">
        <v>90</v>
      </c>
      <c r="O200" s="26">
        <v>1</v>
      </c>
      <c r="P200" s="26">
        <v>1</v>
      </c>
      <c r="Q200" s="26">
        <v>1</v>
      </c>
      <c r="R200" s="26">
        <v>1</v>
      </c>
      <c r="S200" s="26">
        <v>2</v>
      </c>
      <c r="T200" s="26">
        <v>1</v>
      </c>
      <c r="U200" s="26">
        <v>2</v>
      </c>
      <c r="V200" s="26">
        <v>0</v>
      </c>
      <c r="W200" s="26">
        <v>1</v>
      </c>
      <c r="X200" s="26">
        <v>1</v>
      </c>
      <c r="Y200" s="26">
        <v>1</v>
      </c>
      <c r="Z200" s="26"/>
      <c r="AA200" s="26">
        <v>0</v>
      </c>
      <c r="AB200" s="26">
        <v>1</v>
      </c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46" t="e">
        <f t="shared" si="5"/>
        <v>#REF!</v>
      </c>
      <c r="AV200" s="35">
        <f t="shared" si="6"/>
        <v>13</v>
      </c>
      <c r="AW200" s="35" t="e">
        <f>(O200*#REF!)+(P200*#REF!)+(Q200*#REF!)+(R200*#REF!)+(S200*#REF!)+(T200*#REF!)+(U200*#REF!)+(V200*#REF!)+(W200*#REF!)+(X200*#REF!)+(Y200*#REF!)+(Z200*#REF!)+(AA200*#REF!)+(AB200*#REF!)+(AC200*#REF!)+(AD200*#REF!)+(AE200*#REF!)+(AF200*#REF!)+(AG200*#REF!)+(AH200*#REF!)+(AI200*#REF!)+(AJ200*#REF!)+(AK200*#REF!)+(AL200*#REF!)+(AM200*#REF!)+(AN200*#REF!)+(AO200*#REF!)+(AP200*#REF!)+(AQ200*#REF!)+(AR200*#REF!)+(AS200*#REF!)+(AT200*#REF!)</f>
        <v>#REF!</v>
      </c>
      <c r="AX200" s="35" t="e">
        <f>#REF!+#REF!+#REF!+#REF!+#REF!+#REF!+#REF!+#REF!+#REF!+#REF!+#REF!+#REF!+#REF!</f>
        <v>#REF!</v>
      </c>
      <c r="AY200" s="45"/>
      <c r="AZ200" s="45"/>
      <c r="BA200" s="45"/>
      <c r="BB200" s="45"/>
      <c r="BC200" s="45"/>
      <c r="BD200" s="45"/>
      <c r="BE200" s="26"/>
      <c r="BF200" s="26"/>
      <c r="BG200" s="26"/>
      <c r="BH200" s="26" t="s">
        <v>198</v>
      </c>
      <c r="BI200" s="26" t="s">
        <v>289</v>
      </c>
      <c r="BJ200" s="26" t="s">
        <v>713</v>
      </c>
      <c r="BK200" s="26"/>
      <c r="BL200" s="26" t="s">
        <v>714</v>
      </c>
      <c r="BM200" s="26"/>
      <c r="BN200" s="26" t="s">
        <v>128</v>
      </c>
      <c r="BO200" s="26"/>
      <c r="BP200" s="26">
        <v>2</v>
      </c>
      <c r="BQ200" s="26"/>
      <c r="BR200" s="26"/>
      <c r="BS200" s="26">
        <v>2</v>
      </c>
      <c r="BT200" s="26" t="s">
        <v>715</v>
      </c>
      <c r="BU200" s="42" t="s">
        <v>716</v>
      </c>
      <c r="BV200" s="26" t="s">
        <v>717</v>
      </c>
      <c r="BW200" s="26"/>
    </row>
    <row r="201" spans="1:75" ht="45" x14ac:dyDescent="0.25">
      <c r="A201" s="24" t="s">
        <v>75</v>
      </c>
      <c r="B201" s="37" t="s">
        <v>76</v>
      </c>
      <c r="C201" s="39">
        <v>25633</v>
      </c>
      <c r="D201" s="40">
        <v>343</v>
      </c>
      <c r="E201" s="26">
        <v>922</v>
      </c>
      <c r="F201" s="26"/>
      <c r="G201" s="42" t="s">
        <v>113</v>
      </c>
      <c r="H201" s="43"/>
      <c r="I201" s="44" t="s">
        <v>175</v>
      </c>
      <c r="J201" s="45"/>
      <c r="K201" s="41" t="s">
        <v>1334</v>
      </c>
      <c r="L201" s="26" t="s">
        <v>81</v>
      </c>
      <c r="M201" s="26" t="s">
        <v>89</v>
      </c>
      <c r="N201" s="26" t="s">
        <v>90</v>
      </c>
      <c r="O201" s="26">
        <v>1</v>
      </c>
      <c r="P201" s="26">
        <v>1</v>
      </c>
      <c r="Q201" s="26">
        <v>1</v>
      </c>
      <c r="R201" s="26">
        <v>1</v>
      </c>
      <c r="S201" s="26">
        <v>1</v>
      </c>
      <c r="T201" s="26"/>
      <c r="U201" s="26">
        <v>2</v>
      </c>
      <c r="V201" s="26"/>
      <c r="W201" s="26">
        <v>1</v>
      </c>
      <c r="X201" s="26">
        <v>1</v>
      </c>
      <c r="Y201" s="26">
        <v>1</v>
      </c>
      <c r="Z201" s="26"/>
      <c r="AA201" s="26">
        <v>1</v>
      </c>
      <c r="AB201" s="26">
        <v>1</v>
      </c>
      <c r="AC201" s="26">
        <v>0</v>
      </c>
      <c r="AD201" s="26">
        <v>1</v>
      </c>
      <c r="AE201" s="26">
        <v>1</v>
      </c>
      <c r="AF201" s="26">
        <v>1</v>
      </c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>
        <v>1</v>
      </c>
      <c r="AT201" s="26">
        <v>1</v>
      </c>
      <c r="AU201" s="46" t="e">
        <f t="shared" si="5"/>
        <v>#REF!</v>
      </c>
      <c r="AV201" s="35">
        <f t="shared" si="6"/>
        <v>17</v>
      </c>
      <c r="AW201" s="35" t="e">
        <f>(O201*#REF!)+(P201*#REF!)+(Q201*#REF!)+(R201*#REF!)+(S201*#REF!)+(T201*#REF!)+(U201*#REF!)+(V201*#REF!)+(W201*#REF!)+(X201*#REF!)+(Y201*#REF!)+(Z201*#REF!)+(AA201*#REF!)+(AB201*#REF!)+(AC201*#REF!)+(AD201*#REF!)+(AE201*#REF!)+(AF201*#REF!)+(AG201*#REF!)+(AH201*#REF!)+(AI201*#REF!)+(AJ201*#REF!)+(AK201*#REF!)+(AL201*#REF!)+(AM201*#REF!)+(AN201*#REF!)+(AO201*#REF!)+(AP201*#REF!)+(AQ201*#REF!)+(AR201*#REF!)+(AS201*#REF!)+(AT201*#REF!)</f>
        <v>#REF!</v>
      </c>
      <c r="AX201" s="35" t="e">
        <f>#REF!+#REF!+#REF!+#REF!+#REF!+#REF!+#REF!+#REF!+#REF!+#REF!+#REF!+#REF!+#REF!+#REF!+#REF!+#REF!+#REF!</f>
        <v>#REF!</v>
      </c>
      <c r="AY201" s="45"/>
      <c r="AZ201" s="45"/>
      <c r="BA201" s="45"/>
      <c r="BB201" s="45"/>
      <c r="BC201" s="45"/>
      <c r="BD201" s="45"/>
      <c r="BE201" s="26" t="s">
        <v>95</v>
      </c>
      <c r="BF201" s="26"/>
      <c r="BG201" s="26"/>
      <c r="BH201" s="26" t="s">
        <v>95</v>
      </c>
      <c r="BI201" s="26" t="s">
        <v>486</v>
      </c>
      <c r="BJ201" s="26" t="s">
        <v>718</v>
      </c>
      <c r="BK201" s="26" t="s">
        <v>707</v>
      </c>
      <c r="BL201" s="26" t="s">
        <v>445</v>
      </c>
      <c r="BM201" s="26"/>
      <c r="BN201" s="26" t="s">
        <v>128</v>
      </c>
      <c r="BO201" s="26"/>
      <c r="BP201" s="26">
        <v>2</v>
      </c>
      <c r="BQ201" s="26"/>
      <c r="BR201" s="26"/>
      <c r="BS201" s="26"/>
      <c r="BT201" s="26"/>
      <c r="BU201" s="42" t="s">
        <v>719</v>
      </c>
      <c r="BV201" s="26" t="s">
        <v>720</v>
      </c>
      <c r="BW201" s="26"/>
    </row>
    <row r="202" spans="1:75" ht="78.75" x14ac:dyDescent="0.25">
      <c r="A202" s="24" t="s">
        <v>75</v>
      </c>
      <c r="B202" s="37" t="s">
        <v>76</v>
      </c>
      <c r="C202" s="39">
        <v>25634</v>
      </c>
      <c r="D202" s="40" t="s">
        <v>721</v>
      </c>
      <c r="E202" s="26">
        <v>1024</v>
      </c>
      <c r="F202" s="26">
        <v>1</v>
      </c>
      <c r="G202" s="42" t="s">
        <v>100</v>
      </c>
      <c r="H202" s="43"/>
      <c r="I202" s="44" t="s">
        <v>132</v>
      </c>
      <c r="J202" s="45"/>
      <c r="K202" s="41" t="s">
        <v>1334</v>
      </c>
      <c r="L202" s="26" t="s">
        <v>133</v>
      </c>
      <c r="M202" s="26" t="s">
        <v>230</v>
      </c>
      <c r="N202" s="26" t="s">
        <v>455</v>
      </c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46" t="e">
        <f t="shared" si="5"/>
        <v>#REF!</v>
      </c>
      <c r="AV202" s="35">
        <f t="shared" si="6"/>
        <v>0</v>
      </c>
      <c r="AW202" s="35" t="e">
        <f>(O202*#REF!)+(P202*#REF!)+(Q202*#REF!)+(R202*#REF!)+(S202*#REF!)+(T202*#REF!)+(U202*#REF!)+(V202*#REF!)+(W202*#REF!)+(X202*#REF!)+(Y202*#REF!)+(Z202*#REF!)+(AA202*#REF!)+(AB202*#REF!)+(AC202*#REF!)+(AD202*#REF!)+(AE202*#REF!)+(AF202*#REF!)+(AG202*#REF!)+(AH202*#REF!)+(AI202*#REF!)+(AJ202*#REF!)+(AK202*#REF!)+(AL202*#REF!)+(AM202*#REF!)+(AN202*#REF!)+(AO202*#REF!)+(AP202*#REF!)+(AQ202*#REF!)+(AR202*#REF!)+(AS202*#REF!)+(AT202*#REF!)</f>
        <v>#REF!</v>
      </c>
      <c r="AX202" s="49"/>
      <c r="AY202" s="45"/>
      <c r="AZ202" s="45"/>
      <c r="BA202" s="45"/>
      <c r="BB202" s="45"/>
      <c r="BC202" s="45"/>
      <c r="BD202" s="45"/>
      <c r="BE202" s="26"/>
      <c r="BF202" s="26"/>
      <c r="BG202" s="26"/>
      <c r="BH202" s="26"/>
      <c r="BI202" s="26"/>
      <c r="BJ202" s="26"/>
      <c r="BK202" s="26"/>
      <c r="BL202" s="26"/>
      <c r="BM202" s="26" t="s">
        <v>722</v>
      </c>
      <c r="BN202" s="26" t="s">
        <v>279</v>
      </c>
      <c r="BO202" s="26" t="s">
        <v>723</v>
      </c>
      <c r="BP202" s="26"/>
      <c r="BQ202" s="26"/>
      <c r="BR202" s="26"/>
      <c r="BS202" s="26"/>
      <c r="BT202" s="26"/>
      <c r="BU202" s="42"/>
      <c r="BV202" s="26" t="s">
        <v>724</v>
      </c>
      <c r="BW202" s="26"/>
    </row>
    <row r="203" spans="1:75" ht="101.25" x14ac:dyDescent="0.25">
      <c r="A203" s="24" t="s">
        <v>75</v>
      </c>
      <c r="B203" s="37" t="s">
        <v>76</v>
      </c>
      <c r="C203" s="39">
        <v>25635</v>
      </c>
      <c r="D203" s="40" t="s">
        <v>725</v>
      </c>
      <c r="E203" s="26">
        <v>1012</v>
      </c>
      <c r="F203" s="26">
        <v>2</v>
      </c>
      <c r="G203" s="42" t="s">
        <v>78</v>
      </c>
      <c r="H203" s="43" t="s">
        <v>79</v>
      </c>
      <c r="I203" s="44" t="s">
        <v>79</v>
      </c>
      <c r="J203" s="45"/>
      <c r="K203" s="41" t="s">
        <v>1334</v>
      </c>
      <c r="L203" s="26" t="s">
        <v>81</v>
      </c>
      <c r="M203" s="26" t="s">
        <v>170</v>
      </c>
      <c r="N203" s="26" t="s">
        <v>688</v>
      </c>
      <c r="O203" s="26">
        <v>-1</v>
      </c>
      <c r="P203" s="26">
        <v>0</v>
      </c>
      <c r="Q203" s="26">
        <v>-1</v>
      </c>
      <c r="R203" s="26">
        <v>-1</v>
      </c>
      <c r="S203" s="26">
        <v>-2</v>
      </c>
      <c r="T203" s="26"/>
      <c r="U203" s="26">
        <v>-1</v>
      </c>
      <c r="V203" s="26"/>
      <c r="W203" s="26"/>
      <c r="X203" s="26">
        <v>0</v>
      </c>
      <c r="Y203" s="26">
        <v>-1</v>
      </c>
      <c r="Z203" s="26"/>
      <c r="AA203" s="26"/>
      <c r="AB203" s="26"/>
      <c r="AC203" s="26"/>
      <c r="AD203" s="26"/>
      <c r="AE203" s="26"/>
      <c r="AF203" s="26">
        <v>-1</v>
      </c>
      <c r="AG203" s="26">
        <v>0</v>
      </c>
      <c r="AH203" s="26"/>
      <c r="AI203" s="26">
        <v>-1</v>
      </c>
      <c r="AJ203" s="26"/>
      <c r="AK203" s="26"/>
      <c r="AL203" s="26">
        <v>-1</v>
      </c>
      <c r="AM203" s="26"/>
      <c r="AN203" s="26"/>
      <c r="AO203" s="26"/>
      <c r="AP203" s="26"/>
      <c r="AQ203" s="26">
        <v>-1</v>
      </c>
      <c r="AR203" s="26"/>
      <c r="AS203" s="26">
        <v>-2</v>
      </c>
      <c r="AT203" s="26">
        <v>-2</v>
      </c>
      <c r="AU203" s="46" t="e">
        <f t="shared" si="5"/>
        <v>#REF!</v>
      </c>
      <c r="AV203" s="35">
        <f t="shared" si="6"/>
        <v>15</v>
      </c>
      <c r="AW203" s="35" t="e">
        <f>(O203*#REF!)+(P203*#REF!)+(Q203*#REF!)+(R203*#REF!)+(S203*#REF!)+(T203*#REF!)+(U203*#REF!)+(V203*#REF!)+(W203*#REF!)+(X203*#REF!)+(Y203*#REF!)+(Z203*#REF!)+(AA203*#REF!)+(AB203*#REF!)+(AC203*#REF!)+(AD203*#REF!)+(AE203*#REF!)+(AF203*#REF!)+(AG203*#REF!)+(AH203*#REF!)+(AI203*#REF!)+(AJ203*#REF!)+(AK203*#REF!)+(AL203*#REF!)+(AM203*#REF!)+(AN203*#REF!)+(AO203*#REF!)+(AP203*#REF!)+(AQ203*#REF!)+(AR203*#REF!)+(AS203*#REF!)+(AT203*#REF!)</f>
        <v>#REF!</v>
      </c>
      <c r="AX203" s="35" t="e">
        <f>#REF!+#REF!+#REF!+#REF!+#REF!+#REF!+#REF!+#REF!+#REF!+#REF!+#REF!+#REF!+#REF!+#REF!+#REF!</f>
        <v>#REF!</v>
      </c>
      <c r="AY203" s="45" t="s">
        <v>576</v>
      </c>
      <c r="AZ203" s="45" t="s">
        <v>92</v>
      </c>
      <c r="BA203" s="45" t="s">
        <v>93</v>
      </c>
      <c r="BB203" s="45"/>
      <c r="BC203" s="45"/>
      <c r="BD203" s="45" t="s">
        <v>94</v>
      </c>
      <c r="BE203" s="26"/>
      <c r="BF203" s="26"/>
      <c r="BG203" s="26"/>
      <c r="BH203" s="26" t="s">
        <v>84</v>
      </c>
      <c r="BI203" s="26" t="s">
        <v>85</v>
      </c>
      <c r="BJ203" s="26" t="s">
        <v>141</v>
      </c>
      <c r="BK203" s="26"/>
      <c r="BL203" s="26" t="s">
        <v>279</v>
      </c>
      <c r="BM203" s="26" t="s">
        <v>726</v>
      </c>
      <c r="BN203" s="26" t="s">
        <v>727</v>
      </c>
      <c r="BO203" s="26"/>
      <c r="BP203" s="26"/>
      <c r="BQ203" s="26"/>
      <c r="BR203" s="26">
        <v>0</v>
      </c>
      <c r="BS203" s="26">
        <v>0</v>
      </c>
      <c r="BT203" s="26"/>
      <c r="BU203" s="42" t="s">
        <v>728</v>
      </c>
      <c r="BV203" s="26" t="s">
        <v>729</v>
      </c>
      <c r="BW203" s="26" t="s">
        <v>130</v>
      </c>
    </row>
    <row r="204" spans="1:75" ht="33.75" x14ac:dyDescent="0.25">
      <c r="A204" s="24" t="s">
        <v>75</v>
      </c>
      <c r="B204" s="37" t="s">
        <v>76</v>
      </c>
      <c r="C204" s="50" t="s">
        <v>131</v>
      </c>
      <c r="D204" s="40">
        <v>345</v>
      </c>
      <c r="E204" s="26"/>
      <c r="F204" s="26"/>
      <c r="G204" s="42" t="s">
        <v>100</v>
      </c>
      <c r="H204" s="43"/>
      <c r="I204" s="44" t="s">
        <v>132</v>
      </c>
      <c r="J204" s="45"/>
      <c r="K204" s="41" t="s">
        <v>1334</v>
      </c>
      <c r="L204" s="26" t="s">
        <v>81</v>
      </c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46"/>
      <c r="AV204" s="35"/>
      <c r="AW204" s="35"/>
      <c r="AX204" s="35"/>
      <c r="AY204" s="45"/>
      <c r="AZ204" s="45"/>
      <c r="BA204" s="45"/>
      <c r="BB204" s="45"/>
      <c r="BC204" s="45"/>
      <c r="BD204" s="45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42" t="s">
        <v>730</v>
      </c>
      <c r="BV204" s="26" t="s">
        <v>731</v>
      </c>
      <c r="BW204" s="26"/>
    </row>
    <row r="205" spans="1:75" ht="67.5" x14ac:dyDescent="0.25">
      <c r="A205" s="24" t="s">
        <v>75</v>
      </c>
      <c r="B205" s="37" t="s">
        <v>76</v>
      </c>
      <c r="C205" s="39">
        <v>25636</v>
      </c>
      <c r="D205" s="40">
        <v>346</v>
      </c>
      <c r="E205" s="26">
        <v>986</v>
      </c>
      <c r="F205" s="26"/>
      <c r="G205" s="42" t="s">
        <v>78</v>
      </c>
      <c r="H205" s="43" t="s">
        <v>79</v>
      </c>
      <c r="I205" s="44" t="s">
        <v>79</v>
      </c>
      <c r="J205" s="45"/>
      <c r="K205" s="41" t="s">
        <v>1334</v>
      </c>
      <c r="L205" s="26" t="s">
        <v>81</v>
      </c>
      <c r="M205" s="26" t="s">
        <v>82</v>
      </c>
      <c r="N205" s="26" t="s">
        <v>238</v>
      </c>
      <c r="O205" s="26">
        <v>1</v>
      </c>
      <c r="P205" s="26">
        <v>1</v>
      </c>
      <c r="Q205" s="26">
        <v>-1</v>
      </c>
      <c r="R205" s="26">
        <v>0</v>
      </c>
      <c r="S205" s="26">
        <v>-2</v>
      </c>
      <c r="T205" s="26">
        <v>-1</v>
      </c>
      <c r="U205" s="26">
        <v>-1</v>
      </c>
      <c r="V205" s="26"/>
      <c r="W205" s="26">
        <v>0</v>
      </c>
      <c r="X205" s="26">
        <v>-1</v>
      </c>
      <c r="Y205" s="26">
        <v>-1</v>
      </c>
      <c r="Z205" s="26"/>
      <c r="AA205" s="26">
        <v>-1</v>
      </c>
      <c r="AB205" s="26">
        <v>-1</v>
      </c>
      <c r="AC205" s="26">
        <v>-1</v>
      </c>
      <c r="AD205" s="26">
        <v>0</v>
      </c>
      <c r="AE205" s="26">
        <v>-1</v>
      </c>
      <c r="AF205" s="26">
        <v>-1</v>
      </c>
      <c r="AG205" s="26">
        <v>-2</v>
      </c>
      <c r="AH205" s="26">
        <v>-1</v>
      </c>
      <c r="AI205" s="26">
        <v>-1</v>
      </c>
      <c r="AJ205" s="26">
        <v>-1</v>
      </c>
      <c r="AK205" s="26">
        <v>-1</v>
      </c>
      <c r="AL205" s="26">
        <v>-1</v>
      </c>
      <c r="AM205" s="26">
        <v>-1</v>
      </c>
      <c r="AN205" s="26">
        <v>-1</v>
      </c>
      <c r="AO205" s="26">
        <v>-1</v>
      </c>
      <c r="AP205" s="26">
        <v>-1</v>
      </c>
      <c r="AQ205" s="26">
        <v>-1</v>
      </c>
      <c r="AR205" s="26">
        <v>0</v>
      </c>
      <c r="AS205" s="26">
        <v>-1</v>
      </c>
      <c r="AT205" s="26">
        <v>-1</v>
      </c>
      <c r="AU205" s="46" t="e">
        <f t="shared" si="5"/>
        <v>#REF!</v>
      </c>
      <c r="AV205" s="35">
        <f t="shared" si="6"/>
        <v>30</v>
      </c>
      <c r="AW205" s="35" t="e">
        <f>(O205*#REF!)+(P205*#REF!)+(Q205*#REF!)+(R205*#REF!)+(S205*#REF!)+(T205*#REF!)+(U205*#REF!)+(V205*#REF!)+(W205*#REF!)+(X205*#REF!)+(Y205*#REF!)+(Z205*#REF!)+(AA205*#REF!)+(AB205*#REF!)+(AC205*#REF!)+(AD205*#REF!)+(AE205*#REF!)+(AF205*#REF!)+(AG205*#REF!)+(AH205*#REF!)+(AI205*#REF!)+(AJ205*#REF!)+(AK205*#REF!)+(AL205*#REF!)+(AM205*#REF!)+(AN205*#REF!)+(AO205*#REF!)+(AP205*#REF!)+(AQ205*#REF!)+(AR205*#REF!)+(AS205*#REF!)+(AT205*#REF!)</f>
        <v>#REF!</v>
      </c>
      <c r="AX205" s="35" t="e">
        <f>#REF!+#REF!+#REF!+#REF!+#REF!+#REF!+#REF!+#REF!+#REF!+#REF!+#REF!+#REF!+#REF!+#REF!+#REF!+#REF!+#REF!+#REF!+#REF!+#REF!+#REF!+#REF!+#REF!+#REF!+#REF!+#REF!+#REF!+#REF!+#REF!+#REF!</f>
        <v>#REF!</v>
      </c>
      <c r="AY205" s="45" t="s">
        <v>105</v>
      </c>
      <c r="AZ205" s="45" t="s">
        <v>92</v>
      </c>
      <c r="BA205" s="45" t="s">
        <v>93</v>
      </c>
      <c r="BB205" s="45" t="s">
        <v>111</v>
      </c>
      <c r="BC205" s="45" t="s">
        <v>140</v>
      </c>
      <c r="BD205" s="45" t="s">
        <v>94</v>
      </c>
      <c r="BE205" s="26"/>
      <c r="BF205" s="26"/>
      <c r="BG205" s="26"/>
      <c r="BH205" s="26" t="s">
        <v>84</v>
      </c>
      <c r="BI205" s="26" t="s">
        <v>85</v>
      </c>
      <c r="BJ205" s="26" t="s">
        <v>83</v>
      </c>
      <c r="BK205" s="26"/>
      <c r="BL205" s="26" t="s">
        <v>588</v>
      </c>
      <c r="BM205" s="26"/>
      <c r="BN205" s="26" t="s">
        <v>732</v>
      </c>
      <c r="BO205" s="26"/>
      <c r="BP205" s="26">
        <v>1</v>
      </c>
      <c r="BQ205" s="26">
        <v>1</v>
      </c>
      <c r="BR205" s="26">
        <v>2</v>
      </c>
      <c r="BS205" s="26">
        <v>1</v>
      </c>
      <c r="BT205" s="26" t="s">
        <v>348</v>
      </c>
      <c r="BU205" s="42" t="s">
        <v>733</v>
      </c>
      <c r="BV205" s="26" t="s">
        <v>734</v>
      </c>
      <c r="BW205" s="26"/>
    </row>
    <row r="206" spans="1:75" ht="225" x14ac:dyDescent="0.25">
      <c r="A206" s="24" t="s">
        <v>75</v>
      </c>
      <c r="B206" s="37" t="s">
        <v>76</v>
      </c>
      <c r="C206" s="39" t="s">
        <v>735</v>
      </c>
      <c r="D206" s="40" t="s">
        <v>736</v>
      </c>
      <c r="E206" s="26">
        <v>806</v>
      </c>
      <c r="F206" s="26"/>
      <c r="G206" s="42" t="s">
        <v>113</v>
      </c>
      <c r="H206" s="43" t="s">
        <v>114</v>
      </c>
      <c r="I206" s="44" t="s">
        <v>114</v>
      </c>
      <c r="J206" s="45"/>
      <c r="K206" s="41" t="s">
        <v>1334</v>
      </c>
      <c r="L206" s="26" t="s">
        <v>81</v>
      </c>
      <c r="M206" s="26" t="s">
        <v>82</v>
      </c>
      <c r="N206" s="26" t="s">
        <v>150</v>
      </c>
      <c r="O206" s="26">
        <v>1</v>
      </c>
      <c r="P206" s="26">
        <v>1</v>
      </c>
      <c r="Q206" s="26">
        <v>0</v>
      </c>
      <c r="R206" s="26">
        <v>1</v>
      </c>
      <c r="S206" s="26">
        <v>1</v>
      </c>
      <c r="T206" s="26">
        <v>1</v>
      </c>
      <c r="U206" s="26">
        <v>1</v>
      </c>
      <c r="V206" s="26">
        <v>1</v>
      </c>
      <c r="W206" s="26">
        <v>1</v>
      </c>
      <c r="X206" s="26">
        <v>1</v>
      </c>
      <c r="Y206" s="26">
        <v>0</v>
      </c>
      <c r="Z206" s="26"/>
      <c r="AA206" s="26">
        <v>1</v>
      </c>
      <c r="AB206" s="26">
        <v>1</v>
      </c>
      <c r="AC206" s="26">
        <v>1</v>
      </c>
      <c r="AD206" s="26">
        <v>1</v>
      </c>
      <c r="AE206" s="26">
        <v>1</v>
      </c>
      <c r="AF206" s="26">
        <v>1</v>
      </c>
      <c r="AG206" s="26">
        <v>1</v>
      </c>
      <c r="AH206" s="26"/>
      <c r="AI206" s="26">
        <v>1</v>
      </c>
      <c r="AJ206" s="26">
        <v>1</v>
      </c>
      <c r="AK206" s="26"/>
      <c r="AL206" s="26"/>
      <c r="AM206" s="26">
        <v>1</v>
      </c>
      <c r="AN206" s="26">
        <v>1</v>
      </c>
      <c r="AO206" s="26">
        <v>1</v>
      </c>
      <c r="AP206" s="26">
        <v>1</v>
      </c>
      <c r="AQ206" s="26">
        <v>1</v>
      </c>
      <c r="AR206" s="26"/>
      <c r="AS206" s="26">
        <v>1</v>
      </c>
      <c r="AT206" s="26">
        <v>1</v>
      </c>
      <c r="AU206" s="46" t="e">
        <f t="shared" si="5"/>
        <v>#REF!</v>
      </c>
      <c r="AV206" s="35">
        <f t="shared" si="6"/>
        <v>27</v>
      </c>
      <c r="AW206" s="35" t="e">
        <f>(O206*#REF!)+(P206*#REF!)+(Q206*#REF!)+(R206*#REF!)+(S206*#REF!)+(T206*#REF!)+(U206*#REF!)+(V206*#REF!)+(W206*#REF!)+(X206*#REF!)+(Y206*#REF!)+(Z206*#REF!)+(AA206*#REF!)+(AB206*#REF!)+(AC206*#REF!)+(AD206*#REF!)+(AE206*#REF!)+(AF206*#REF!)+(AG206*#REF!)+(AH206*#REF!)+(AI206*#REF!)+(AJ206*#REF!)+(AK206*#REF!)+(AL206*#REF!)+(AM206*#REF!)+(AN206*#REF!)+(AO206*#REF!)+(AP206*#REF!)+(AQ206*#REF!)+(AR206*#REF!)+(AS206*#REF!)+(AT206*#REF!)</f>
        <v>#REF!</v>
      </c>
      <c r="AX206" s="35" t="e">
        <f>#REF!+#REF!+#REF!+#REF!+#REF!+#REF!+#REF!+#REF!+#REF!+#REF!+#REF!+#REF!+#REF!+#REF!+#REF!+#REF!+#REF!+#REF!+#REF!+#REF!+#REF!+#REF!+#REF!+#REF!+#REF!+#REF!+#REF!</f>
        <v>#REF!</v>
      </c>
      <c r="AY206" s="45" t="s">
        <v>192</v>
      </c>
      <c r="AZ206" s="45" t="s">
        <v>115</v>
      </c>
      <c r="BA206" s="45" t="s">
        <v>116</v>
      </c>
      <c r="BB206" s="45"/>
      <c r="BC206" s="45"/>
      <c r="BD206" s="45" t="s">
        <v>117</v>
      </c>
      <c r="BE206" s="26"/>
      <c r="BF206" s="26"/>
      <c r="BG206" s="26"/>
      <c r="BH206" s="26" t="s">
        <v>95</v>
      </c>
      <c r="BI206" s="26" t="s">
        <v>96</v>
      </c>
      <c r="BJ206" s="26" t="s">
        <v>601</v>
      </c>
      <c r="BK206" s="26"/>
      <c r="BL206" s="26" t="s">
        <v>318</v>
      </c>
      <c r="BM206" s="26"/>
      <c r="BN206" s="26" t="s">
        <v>737</v>
      </c>
      <c r="BO206" s="26"/>
      <c r="BP206" s="26">
        <v>1</v>
      </c>
      <c r="BQ206" s="26"/>
      <c r="BR206" s="26">
        <v>2</v>
      </c>
      <c r="BS206" s="26">
        <v>2</v>
      </c>
      <c r="BT206" s="26"/>
      <c r="BU206" s="42" t="s">
        <v>738</v>
      </c>
      <c r="BV206" s="26" t="s">
        <v>739</v>
      </c>
      <c r="BW206" s="26" t="s">
        <v>130</v>
      </c>
    </row>
    <row r="207" spans="1:75" ht="78.75" x14ac:dyDescent="0.25">
      <c r="A207" s="24" t="s">
        <v>75</v>
      </c>
      <c r="B207" s="37" t="s">
        <v>76</v>
      </c>
      <c r="C207" s="39">
        <v>25639</v>
      </c>
      <c r="D207" s="40">
        <v>349</v>
      </c>
      <c r="E207" s="26">
        <v>848</v>
      </c>
      <c r="F207" s="26"/>
      <c r="G207" s="42" t="s">
        <v>78</v>
      </c>
      <c r="H207" s="43" t="s">
        <v>79</v>
      </c>
      <c r="I207" s="44" t="s">
        <v>79</v>
      </c>
      <c r="J207" s="45"/>
      <c r="K207" s="41" t="s">
        <v>1334</v>
      </c>
      <c r="L207" s="26" t="s">
        <v>81</v>
      </c>
      <c r="M207" s="26" t="s">
        <v>89</v>
      </c>
      <c r="N207" s="26" t="s">
        <v>90</v>
      </c>
      <c r="O207" s="26">
        <v>-1</v>
      </c>
      <c r="P207" s="26">
        <v>-1</v>
      </c>
      <c r="Q207" s="26">
        <v>-1</v>
      </c>
      <c r="R207" s="26">
        <v>-1</v>
      </c>
      <c r="S207" s="26">
        <v>-1</v>
      </c>
      <c r="T207" s="26">
        <v>-1</v>
      </c>
      <c r="U207" s="26">
        <v>-1</v>
      </c>
      <c r="V207" s="26"/>
      <c r="W207" s="26">
        <v>-1</v>
      </c>
      <c r="X207" s="26">
        <v>1</v>
      </c>
      <c r="Y207" s="26">
        <v>-1</v>
      </c>
      <c r="Z207" s="26">
        <v>0</v>
      </c>
      <c r="AA207" s="26">
        <v>0</v>
      </c>
      <c r="AB207" s="26">
        <v>0</v>
      </c>
      <c r="AC207" s="26">
        <v>-1</v>
      </c>
      <c r="AD207" s="26">
        <v>1</v>
      </c>
      <c r="AE207" s="26">
        <v>-1</v>
      </c>
      <c r="AF207" s="26">
        <v>-2</v>
      </c>
      <c r="AG207" s="26">
        <v>-2</v>
      </c>
      <c r="AH207" s="26"/>
      <c r="AI207" s="26">
        <v>-1</v>
      </c>
      <c r="AJ207" s="26"/>
      <c r="AK207" s="26"/>
      <c r="AL207" s="26">
        <v>-1</v>
      </c>
      <c r="AM207" s="26"/>
      <c r="AN207" s="26"/>
      <c r="AO207" s="26"/>
      <c r="AP207" s="26">
        <v>0</v>
      </c>
      <c r="AQ207" s="26">
        <v>0</v>
      </c>
      <c r="AR207" s="26"/>
      <c r="AS207" s="26">
        <v>-1</v>
      </c>
      <c r="AT207" s="26">
        <v>-1</v>
      </c>
      <c r="AU207" s="46" t="e">
        <f t="shared" si="5"/>
        <v>#REF!</v>
      </c>
      <c r="AV207" s="35">
        <f t="shared" si="6"/>
        <v>24</v>
      </c>
      <c r="AW207" s="35" t="e">
        <f>(O207*#REF!)+(P207*#REF!)+(Q207*#REF!)+(R207*#REF!)+(S207*#REF!)+(T207*#REF!)+(U207*#REF!)+(V207*#REF!)+(W207*#REF!)+(X207*#REF!)+(Y207*#REF!)+(Z207*#REF!)+(AA207*#REF!)+(AB207*#REF!)+(AC207*#REF!)+(AD207*#REF!)+(AE207*#REF!)+(AF207*#REF!)+(AG207*#REF!)+(AH207*#REF!)+(AI207*#REF!)+(AJ207*#REF!)+(AK207*#REF!)+(AL207*#REF!)+(AM207*#REF!)+(AN207*#REF!)+(AO207*#REF!)+(AP207*#REF!)+(AQ207*#REF!)+(AR207*#REF!)+(AS207*#REF!)+(AT207*#REF!)</f>
        <v>#REF!</v>
      </c>
      <c r="AX207" s="35" t="e">
        <f>#REF!+#REF!+#REF!+#REF!+#REF!+#REF!+#REF!+#REF!+#REF!+#REF!+#REF!+#REF!+#REF!+#REF!+#REF!+#REF!+#REF!+#REF!+#REF!+#REF!+#REF!+#REF!+#REF!+#REF!</f>
        <v>#REF!</v>
      </c>
      <c r="AY207" s="45" t="s">
        <v>171</v>
      </c>
      <c r="AZ207" s="45" t="s">
        <v>92</v>
      </c>
      <c r="BA207" s="45" t="s">
        <v>93</v>
      </c>
      <c r="BB207" s="45" t="s">
        <v>94</v>
      </c>
      <c r="BC207" s="45"/>
      <c r="BD207" s="45" t="s">
        <v>94</v>
      </c>
      <c r="BE207" s="26"/>
      <c r="BF207" s="26"/>
      <c r="BG207" s="26"/>
      <c r="BH207" s="26" t="s">
        <v>95</v>
      </c>
      <c r="BI207" s="26" t="s">
        <v>96</v>
      </c>
      <c r="BJ207" s="26" t="s">
        <v>740</v>
      </c>
      <c r="BK207" s="26"/>
      <c r="BL207" s="26" t="s">
        <v>445</v>
      </c>
      <c r="BM207" s="26"/>
      <c r="BN207" s="26" t="s">
        <v>128</v>
      </c>
      <c r="BO207" s="26"/>
      <c r="BP207" s="26">
        <v>3</v>
      </c>
      <c r="BQ207" s="26">
        <v>2</v>
      </c>
      <c r="BR207" s="26">
        <v>2</v>
      </c>
      <c r="BS207" s="26">
        <v>2</v>
      </c>
      <c r="BT207" s="26" t="s">
        <v>544</v>
      </c>
      <c r="BU207" s="42" t="s">
        <v>741</v>
      </c>
      <c r="BV207" s="26" t="s">
        <v>352</v>
      </c>
      <c r="BW207" s="26"/>
    </row>
    <row r="208" spans="1:75" ht="56.25" x14ac:dyDescent="0.25">
      <c r="A208" s="24" t="s">
        <v>75</v>
      </c>
      <c r="B208" s="37" t="s">
        <v>76</v>
      </c>
      <c r="C208" s="39">
        <v>25640</v>
      </c>
      <c r="D208" s="40">
        <v>351</v>
      </c>
      <c r="E208" s="26">
        <v>1010</v>
      </c>
      <c r="F208" s="26"/>
      <c r="G208" s="42" t="s">
        <v>78</v>
      </c>
      <c r="H208" s="43" t="s">
        <v>79</v>
      </c>
      <c r="I208" s="44" t="s">
        <v>79</v>
      </c>
      <c r="J208" s="45" t="s">
        <v>489</v>
      </c>
      <c r="K208" s="41" t="s">
        <v>1334</v>
      </c>
      <c r="L208" s="26" t="s">
        <v>81</v>
      </c>
      <c r="M208" s="26" t="s">
        <v>328</v>
      </c>
      <c r="N208" s="26" t="s">
        <v>329</v>
      </c>
      <c r="O208" s="26">
        <v>-1</v>
      </c>
      <c r="P208" s="26">
        <v>-1</v>
      </c>
      <c r="Q208" s="26">
        <v>-1</v>
      </c>
      <c r="R208" s="26">
        <v>0</v>
      </c>
      <c r="S208" s="26">
        <v>-2</v>
      </c>
      <c r="T208" s="26">
        <v>-1</v>
      </c>
      <c r="U208" s="26">
        <v>-1</v>
      </c>
      <c r="V208" s="26"/>
      <c r="W208" s="26">
        <v>-1</v>
      </c>
      <c r="X208" s="26">
        <v>-1</v>
      </c>
      <c r="Y208" s="26">
        <v>-1</v>
      </c>
      <c r="Z208" s="26">
        <v>0</v>
      </c>
      <c r="AA208" s="26">
        <v>-1</v>
      </c>
      <c r="AB208" s="26">
        <v>-1</v>
      </c>
      <c r="AC208" s="26"/>
      <c r="AD208" s="26">
        <v>-1</v>
      </c>
      <c r="AE208" s="26">
        <v>-1</v>
      </c>
      <c r="AF208" s="26">
        <v>-1</v>
      </c>
      <c r="AG208" s="26">
        <v>-2</v>
      </c>
      <c r="AH208" s="26">
        <v>-1</v>
      </c>
      <c r="AI208" s="26">
        <v>-1</v>
      </c>
      <c r="AJ208" s="26">
        <v>-1</v>
      </c>
      <c r="AK208" s="26">
        <v>-1</v>
      </c>
      <c r="AL208" s="26">
        <v>-1</v>
      </c>
      <c r="AM208" s="26"/>
      <c r="AN208" s="26"/>
      <c r="AO208" s="26"/>
      <c r="AP208" s="26"/>
      <c r="AQ208" s="26">
        <v>-1</v>
      </c>
      <c r="AR208" s="26"/>
      <c r="AS208" s="26">
        <v>-2</v>
      </c>
      <c r="AT208" s="26">
        <v>-2</v>
      </c>
      <c r="AU208" s="46" t="e">
        <f t="shared" si="5"/>
        <v>#REF!</v>
      </c>
      <c r="AV208" s="35">
        <f t="shared" si="6"/>
        <v>25</v>
      </c>
      <c r="AW208" s="35" t="e">
        <f>(O208*#REF!)+(P208*#REF!)+(Q208*#REF!)+(R208*#REF!)+(S208*#REF!)+(T208*#REF!)+(U208*#REF!)+(V208*#REF!)+(W208*#REF!)+(X208*#REF!)+(Y208*#REF!)+(Z208*#REF!)+(AA208*#REF!)+(AB208*#REF!)+(AC208*#REF!)+(AD208*#REF!)+(AE208*#REF!)+(AF208*#REF!)+(AG208*#REF!)+(AH208*#REF!)+(AI208*#REF!)+(AJ208*#REF!)+(AK208*#REF!)+(AL208*#REF!)+(AM208*#REF!)+(AN208*#REF!)+(AO208*#REF!)+(AP208*#REF!)+(AQ208*#REF!)+(AR208*#REF!)+(AS208*#REF!)+(AT208*#REF!)</f>
        <v>#REF!</v>
      </c>
      <c r="AX208" s="35" t="e">
        <f>#REF!+#REF!+#REF!+#REF!+#REF!+#REF!+#REF!+#REF!+#REF!+#REF!+#REF!+#REF!+#REF!+#REF!+#REF!+#REF!+#REF!+#REF!+#REF!+#REF!+#REF!+#REF!+#REF!+#REF!+#REF!</f>
        <v>#REF!</v>
      </c>
      <c r="AY208" s="45" t="s">
        <v>358</v>
      </c>
      <c r="AZ208" s="45" t="s">
        <v>92</v>
      </c>
      <c r="BA208" s="45" t="s">
        <v>93</v>
      </c>
      <c r="BB208" s="45" t="s">
        <v>111</v>
      </c>
      <c r="BC208" s="60" t="s">
        <v>140</v>
      </c>
      <c r="BD208" s="45" t="s">
        <v>94</v>
      </c>
      <c r="BE208" s="26"/>
      <c r="BF208" s="26"/>
      <c r="BG208" s="26"/>
      <c r="BH208" s="26" t="s">
        <v>95</v>
      </c>
      <c r="BI208" s="26" t="s">
        <v>96</v>
      </c>
      <c r="BJ208" s="26" t="s">
        <v>742</v>
      </c>
      <c r="BK208" s="26"/>
      <c r="BL208" s="26" t="s">
        <v>445</v>
      </c>
      <c r="BM208" s="26"/>
      <c r="BN208" s="26" t="s">
        <v>743</v>
      </c>
      <c r="BO208" s="26"/>
      <c r="BP208" s="26">
        <v>3</v>
      </c>
      <c r="BQ208" s="26">
        <v>2</v>
      </c>
      <c r="BR208" s="26">
        <v>2</v>
      </c>
      <c r="BS208" s="26">
        <v>2</v>
      </c>
      <c r="BT208" s="26"/>
      <c r="BU208" s="42" t="s">
        <v>744</v>
      </c>
      <c r="BV208" s="26" t="s">
        <v>745</v>
      </c>
      <c r="BW208" s="26" t="s">
        <v>130</v>
      </c>
    </row>
    <row r="209" spans="1:75" ht="27" x14ac:dyDescent="0.25">
      <c r="A209" s="24" t="s">
        <v>75</v>
      </c>
      <c r="B209" s="37" t="s">
        <v>76</v>
      </c>
      <c r="C209" s="39">
        <v>25641</v>
      </c>
      <c r="D209" s="40">
        <v>352</v>
      </c>
      <c r="E209" s="26">
        <v>889</v>
      </c>
      <c r="F209" s="26"/>
      <c r="G209" s="42" t="s">
        <v>113</v>
      </c>
      <c r="H209" s="43" t="s">
        <v>114</v>
      </c>
      <c r="I209" s="44" t="s">
        <v>114</v>
      </c>
      <c r="J209" s="45"/>
      <c r="K209" s="41" t="s">
        <v>1334</v>
      </c>
      <c r="L209" s="26" t="s">
        <v>81</v>
      </c>
      <c r="M209" s="26" t="s">
        <v>328</v>
      </c>
      <c r="N209" s="26" t="s">
        <v>329</v>
      </c>
      <c r="O209" s="26">
        <v>1</v>
      </c>
      <c r="P209" s="26">
        <v>1</v>
      </c>
      <c r="Q209" s="26">
        <v>1</v>
      </c>
      <c r="R209" s="26">
        <v>1</v>
      </c>
      <c r="S209" s="26">
        <v>1</v>
      </c>
      <c r="T209" s="26"/>
      <c r="U209" s="26">
        <v>2</v>
      </c>
      <c r="V209" s="26">
        <v>1</v>
      </c>
      <c r="W209" s="26">
        <v>1</v>
      </c>
      <c r="X209" s="26">
        <v>2</v>
      </c>
      <c r="Y209" s="26">
        <v>1</v>
      </c>
      <c r="Z209" s="26"/>
      <c r="AA209" s="26">
        <v>1</v>
      </c>
      <c r="AB209" s="26">
        <v>1</v>
      </c>
      <c r="AC209" s="26">
        <v>2</v>
      </c>
      <c r="AD209" s="26">
        <v>0</v>
      </c>
      <c r="AE209" s="26">
        <v>0</v>
      </c>
      <c r="AF209" s="26">
        <v>1</v>
      </c>
      <c r="AG209" s="26">
        <v>2</v>
      </c>
      <c r="AH209" s="26">
        <v>1</v>
      </c>
      <c r="AI209" s="26">
        <v>1</v>
      </c>
      <c r="AJ209" s="26">
        <v>1</v>
      </c>
      <c r="AK209" s="26"/>
      <c r="AL209" s="26">
        <v>2</v>
      </c>
      <c r="AM209" s="26"/>
      <c r="AN209" s="26">
        <v>1</v>
      </c>
      <c r="AO209" s="26">
        <v>1</v>
      </c>
      <c r="AP209" s="26">
        <v>-1</v>
      </c>
      <c r="AQ209" s="26">
        <v>1</v>
      </c>
      <c r="AR209" s="26">
        <v>1</v>
      </c>
      <c r="AS209" s="26">
        <v>1</v>
      </c>
      <c r="AT209" s="26">
        <v>1</v>
      </c>
      <c r="AU209" s="46" t="e">
        <f t="shared" si="5"/>
        <v>#REF!</v>
      </c>
      <c r="AV209" s="35">
        <f t="shared" si="6"/>
        <v>28</v>
      </c>
      <c r="AW209" s="35" t="e">
        <f>(O209*#REF!)+(P209*#REF!)+(Q209*#REF!)+(R209*#REF!)+(S209*#REF!)+(T209*#REF!)+(U209*#REF!)+(V209*#REF!)+(W209*#REF!)+(X209*#REF!)+(Y209*#REF!)+(Z209*#REF!)+(AA209*#REF!)+(AB209*#REF!)+(AC209*#REF!)+(AD209*#REF!)+(AE209*#REF!)+(AF209*#REF!)+(AG209*#REF!)+(AH209*#REF!)+(AI209*#REF!)+(AJ209*#REF!)+(AK209*#REF!)+(AL209*#REF!)+(AM209*#REF!)+(AN209*#REF!)+(AO209*#REF!)+(AP209*#REF!)+(AQ209*#REF!)+(AR209*#REF!)+(AS209*#REF!)+(AT209*#REF!)</f>
        <v>#REF!</v>
      </c>
      <c r="AX209" s="35" t="e">
        <f>#REF!+#REF!+#REF!+#REF!+#REF!+#REF!+#REF!+#REF!+#REF!+#REF!+#REF!+#REF!+#REF!+#REF!+#REF!+#REF!+#REF!+#REF!+#REF!+#REF!+#REF!+#REF!+#REF!+#REF!+#REF!+#REF!+#REF!+#REF!</f>
        <v>#REF!</v>
      </c>
      <c r="AY209" s="45" t="s">
        <v>115</v>
      </c>
      <c r="AZ209" s="45" t="s">
        <v>115</v>
      </c>
      <c r="BA209" s="45" t="s">
        <v>116</v>
      </c>
      <c r="BB209" s="45" t="s">
        <v>115</v>
      </c>
      <c r="BC209" s="45" t="s">
        <v>140</v>
      </c>
      <c r="BD209" s="45" t="s">
        <v>117</v>
      </c>
      <c r="BE209" s="26" t="s">
        <v>282</v>
      </c>
      <c r="BF209" s="26"/>
      <c r="BG209" s="26"/>
      <c r="BH209" s="26" t="s">
        <v>95</v>
      </c>
      <c r="BI209" s="26" t="s">
        <v>562</v>
      </c>
      <c r="BJ209" s="26" t="s">
        <v>336</v>
      </c>
      <c r="BK209" s="26" t="s">
        <v>578</v>
      </c>
      <c r="BL209" s="26" t="s">
        <v>445</v>
      </c>
      <c r="BM209" s="26"/>
      <c r="BN209" s="26" t="s">
        <v>128</v>
      </c>
      <c r="BO209" s="26"/>
      <c r="BP209" s="26">
        <v>3</v>
      </c>
      <c r="BQ209" s="26">
        <v>3</v>
      </c>
      <c r="BR209" s="26">
        <v>3</v>
      </c>
      <c r="BS209" s="26">
        <v>3</v>
      </c>
      <c r="BT209" s="26" t="s">
        <v>530</v>
      </c>
      <c r="BU209" s="42"/>
      <c r="BV209" s="26" t="s">
        <v>746</v>
      </c>
      <c r="BW209" s="26" t="s">
        <v>747</v>
      </c>
    </row>
    <row r="210" spans="1:75" ht="33.75" x14ac:dyDescent="0.25">
      <c r="A210" s="24" t="s">
        <v>75</v>
      </c>
      <c r="B210" s="37" t="s">
        <v>76</v>
      </c>
      <c r="C210" s="39">
        <v>25642</v>
      </c>
      <c r="D210" s="40">
        <v>353</v>
      </c>
      <c r="E210" s="26">
        <v>943</v>
      </c>
      <c r="F210" s="26"/>
      <c r="G210" s="42" t="s">
        <v>78</v>
      </c>
      <c r="H210" s="43" t="s">
        <v>79</v>
      </c>
      <c r="I210" s="44" t="s">
        <v>79</v>
      </c>
      <c r="J210" s="45"/>
      <c r="K210" s="41" t="s">
        <v>1334</v>
      </c>
      <c r="L210" s="26" t="s">
        <v>81</v>
      </c>
      <c r="M210" s="26" t="s">
        <v>89</v>
      </c>
      <c r="N210" s="26" t="s">
        <v>333</v>
      </c>
      <c r="O210" s="26">
        <v>-1</v>
      </c>
      <c r="P210" s="26">
        <v>-1</v>
      </c>
      <c r="Q210" s="26">
        <v>-1</v>
      </c>
      <c r="R210" s="26">
        <v>0</v>
      </c>
      <c r="S210" s="26">
        <v>-1</v>
      </c>
      <c r="T210" s="26">
        <v>-1</v>
      </c>
      <c r="U210" s="26">
        <v>-1</v>
      </c>
      <c r="V210" s="26">
        <v>-1</v>
      </c>
      <c r="W210" s="26">
        <v>-1</v>
      </c>
      <c r="X210" s="26">
        <v>0</v>
      </c>
      <c r="Y210" s="26">
        <v>-1</v>
      </c>
      <c r="Z210" s="26">
        <v>0</v>
      </c>
      <c r="AA210" s="26">
        <v>-2</v>
      </c>
      <c r="AB210" s="26">
        <v>1</v>
      </c>
      <c r="AC210" s="26">
        <v>0</v>
      </c>
      <c r="AD210" s="26">
        <v>-2</v>
      </c>
      <c r="AE210" s="26">
        <v>-1</v>
      </c>
      <c r="AF210" s="26">
        <v>0</v>
      </c>
      <c r="AG210" s="26">
        <v>-1</v>
      </c>
      <c r="AH210" s="26">
        <v>-1</v>
      </c>
      <c r="AI210" s="26">
        <v>-1</v>
      </c>
      <c r="AJ210" s="26">
        <v>-1</v>
      </c>
      <c r="AK210" s="26">
        <v>-2</v>
      </c>
      <c r="AL210" s="26">
        <v>-1</v>
      </c>
      <c r="AM210" s="26">
        <v>-2</v>
      </c>
      <c r="AN210" s="26">
        <v>-1</v>
      </c>
      <c r="AO210" s="26">
        <v>-1</v>
      </c>
      <c r="AP210" s="26">
        <v>-1</v>
      </c>
      <c r="AQ210" s="26">
        <v>-1</v>
      </c>
      <c r="AR210" s="26">
        <v>0</v>
      </c>
      <c r="AS210" s="26">
        <v>-1</v>
      </c>
      <c r="AT210" s="26">
        <v>-1</v>
      </c>
      <c r="AU210" s="46" t="e">
        <f t="shared" si="5"/>
        <v>#REF!</v>
      </c>
      <c r="AV210" s="35">
        <f t="shared" si="6"/>
        <v>32</v>
      </c>
      <c r="AW210" s="35" t="e">
        <f>(O210*#REF!)+(P210*#REF!)+(Q210*#REF!)+(R210*#REF!)+(S210*#REF!)+(T210*#REF!)+(U210*#REF!)+(V210*#REF!)+(W210*#REF!)+(X210*#REF!)+(Y210*#REF!)+(Z210*#REF!)+(AA210*#REF!)+(AB210*#REF!)+(AC210*#REF!)+(AD210*#REF!)+(AE210*#REF!)+(AF210*#REF!)+(AG210*#REF!)+(AH210*#REF!)+(AI210*#REF!)+(AJ210*#REF!)+(AK210*#REF!)+(AL210*#REF!)+(AM210*#REF!)+(AN210*#REF!)+(AO210*#REF!)+(AP210*#REF!)+(AQ210*#REF!)+(AR210*#REF!)+(AS210*#REF!)+(AT210*#REF!)</f>
        <v>#REF!</v>
      </c>
      <c r="AX210" s="35" t="e">
        <f>#REF!+#REF!+#REF!+#REF!+#REF!+#REF!+#REF!+#REF!+#REF!+#REF!+#REF!+#REF!+#REF!+#REF!+#REF!+#REF!+#REF!+#REF!+#REF!+#REF!+#REF!+#REF!+#REF!+#REF!+#REF!+#REF!+#REF!+#REF!+#REF!+#REF!+#REF!+#REF!</f>
        <v>#REF!</v>
      </c>
      <c r="AY210" s="45" t="s">
        <v>358</v>
      </c>
      <c r="AZ210" s="45" t="s">
        <v>92</v>
      </c>
      <c r="BA210" s="45" t="s">
        <v>93</v>
      </c>
      <c r="BB210" s="45" t="s">
        <v>672</v>
      </c>
      <c r="BC210" s="45" t="s">
        <v>140</v>
      </c>
      <c r="BD210" s="45" t="s">
        <v>94</v>
      </c>
      <c r="BE210" s="26" t="s">
        <v>198</v>
      </c>
      <c r="BF210" s="26"/>
      <c r="BG210" s="26"/>
      <c r="BH210" s="26" t="s">
        <v>84</v>
      </c>
      <c r="BI210" s="26" t="s">
        <v>312</v>
      </c>
      <c r="BJ210" s="26" t="s">
        <v>336</v>
      </c>
      <c r="BK210" s="26" t="s">
        <v>641</v>
      </c>
      <c r="BL210" s="26" t="s">
        <v>748</v>
      </c>
      <c r="BM210" s="26"/>
      <c r="BN210" s="26" t="s">
        <v>338</v>
      </c>
      <c r="BO210" s="26"/>
      <c r="BP210" s="26">
        <v>3</v>
      </c>
      <c r="BQ210" s="26">
        <v>2</v>
      </c>
      <c r="BR210" s="26">
        <v>3</v>
      </c>
      <c r="BS210" s="26">
        <v>2</v>
      </c>
      <c r="BT210" s="26" t="s">
        <v>226</v>
      </c>
      <c r="BU210" s="42"/>
      <c r="BV210" s="26" t="s">
        <v>749</v>
      </c>
      <c r="BW210" s="26"/>
    </row>
    <row r="211" spans="1:75" ht="67.5" x14ac:dyDescent="0.25">
      <c r="A211" s="24" t="s">
        <v>75</v>
      </c>
      <c r="B211" s="37" t="s">
        <v>76</v>
      </c>
      <c r="C211" s="39">
        <v>25643</v>
      </c>
      <c r="D211" s="40">
        <v>354</v>
      </c>
      <c r="E211" s="26">
        <v>898</v>
      </c>
      <c r="F211" s="26"/>
      <c r="G211" s="42" t="s">
        <v>113</v>
      </c>
      <c r="H211" s="43"/>
      <c r="I211" s="44" t="s">
        <v>175</v>
      </c>
      <c r="J211" s="45"/>
      <c r="K211" s="41" t="s">
        <v>1334</v>
      </c>
      <c r="L211" s="26" t="s">
        <v>81</v>
      </c>
      <c r="M211" s="26" t="s">
        <v>89</v>
      </c>
      <c r="N211" s="26" t="s">
        <v>333</v>
      </c>
      <c r="O211" s="26"/>
      <c r="P211" s="26">
        <v>1</v>
      </c>
      <c r="Q211" s="26">
        <v>1</v>
      </c>
      <c r="R211" s="26">
        <v>1</v>
      </c>
      <c r="S211" s="26">
        <v>1</v>
      </c>
      <c r="T211" s="26">
        <v>1</v>
      </c>
      <c r="U211" s="26">
        <v>1</v>
      </c>
      <c r="V211" s="26"/>
      <c r="W211" s="26"/>
      <c r="X211" s="26">
        <v>1</v>
      </c>
      <c r="Y211" s="26"/>
      <c r="Z211" s="26"/>
      <c r="AA211" s="26">
        <v>1</v>
      </c>
      <c r="AB211" s="26">
        <v>1</v>
      </c>
      <c r="AC211" s="26">
        <v>2</v>
      </c>
      <c r="AD211" s="26">
        <v>0</v>
      </c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46" t="e">
        <f t="shared" si="5"/>
        <v>#REF!</v>
      </c>
      <c r="AV211" s="35">
        <f t="shared" si="6"/>
        <v>11</v>
      </c>
      <c r="AW211" s="35" t="e">
        <f>(O211*#REF!)+(P211*#REF!)+(Q211*#REF!)+(R211*#REF!)+(S211*#REF!)+(T211*#REF!)+(U211*#REF!)+(V211*#REF!)+(W211*#REF!)+(X211*#REF!)+(Y211*#REF!)+(Z211*#REF!)+(AA211*#REF!)+(AB211*#REF!)+(AC211*#REF!)+(AD211*#REF!)+(AE211*#REF!)+(AF211*#REF!)+(AG211*#REF!)+(AH211*#REF!)+(AI211*#REF!)+(AJ211*#REF!)+(AK211*#REF!)+(AL211*#REF!)+(AM211*#REF!)+(AN211*#REF!)+(AO211*#REF!)+(AP211*#REF!)+(AQ211*#REF!)+(AR211*#REF!)+(AS211*#REF!)+(AT211*#REF!)</f>
        <v>#REF!</v>
      </c>
      <c r="AX211" s="49"/>
      <c r="AY211" s="45"/>
      <c r="AZ211" s="45"/>
      <c r="BA211" s="45"/>
      <c r="BB211" s="45"/>
      <c r="BC211" s="45"/>
      <c r="BD211" s="45"/>
      <c r="BE211" s="26"/>
      <c r="BF211" s="26"/>
      <c r="BG211" s="26"/>
      <c r="BH211" s="26" t="s">
        <v>95</v>
      </c>
      <c r="BI211" s="26" t="s">
        <v>96</v>
      </c>
      <c r="BJ211" s="26" t="s">
        <v>750</v>
      </c>
      <c r="BK211" s="26"/>
      <c r="BL211" s="26" t="s">
        <v>445</v>
      </c>
      <c r="BM211" s="26"/>
      <c r="BN211" s="26" t="s">
        <v>128</v>
      </c>
      <c r="BO211" s="26"/>
      <c r="BP211" s="26"/>
      <c r="BQ211" s="26"/>
      <c r="BR211" s="26">
        <v>2</v>
      </c>
      <c r="BS211" s="26">
        <v>2</v>
      </c>
      <c r="BT211" s="26"/>
      <c r="BU211" s="42" t="s">
        <v>751</v>
      </c>
      <c r="BV211" s="26" t="s">
        <v>752</v>
      </c>
      <c r="BW211" s="26"/>
    </row>
    <row r="212" spans="1:75" ht="112.5" x14ac:dyDescent="0.25">
      <c r="A212" s="24" t="s">
        <v>75</v>
      </c>
      <c r="B212" s="37" t="s">
        <v>76</v>
      </c>
      <c r="C212" s="39">
        <v>25644</v>
      </c>
      <c r="D212" s="40">
        <v>355</v>
      </c>
      <c r="E212" s="26">
        <v>853</v>
      </c>
      <c r="F212" s="26"/>
      <c r="G212" s="42" t="s">
        <v>113</v>
      </c>
      <c r="H212" s="43"/>
      <c r="I212" s="44" t="s">
        <v>175</v>
      </c>
      <c r="J212" s="45"/>
      <c r="K212" s="41" t="s">
        <v>1334</v>
      </c>
      <c r="L212" s="26" t="s">
        <v>81</v>
      </c>
      <c r="M212" s="26" t="s">
        <v>328</v>
      </c>
      <c r="N212" s="26" t="s">
        <v>329</v>
      </c>
      <c r="O212" s="26">
        <v>1</v>
      </c>
      <c r="P212" s="26">
        <v>1</v>
      </c>
      <c r="Q212" s="26">
        <v>0</v>
      </c>
      <c r="R212" s="26">
        <v>1</v>
      </c>
      <c r="S212" s="26">
        <v>1</v>
      </c>
      <c r="T212" s="26"/>
      <c r="U212" s="26">
        <v>2</v>
      </c>
      <c r="V212" s="26"/>
      <c r="W212" s="26">
        <v>1</v>
      </c>
      <c r="X212" s="26">
        <v>0</v>
      </c>
      <c r="Y212" s="26">
        <v>1</v>
      </c>
      <c r="Z212" s="26"/>
      <c r="AA212" s="26">
        <v>0</v>
      </c>
      <c r="AB212" s="26"/>
      <c r="AC212" s="26"/>
      <c r="AD212" s="26">
        <v>1</v>
      </c>
      <c r="AE212" s="26"/>
      <c r="AF212" s="26"/>
      <c r="AG212" s="26">
        <v>1</v>
      </c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>
        <v>1</v>
      </c>
      <c r="AT212" s="26">
        <v>1</v>
      </c>
      <c r="AU212" s="46" t="e">
        <f t="shared" si="5"/>
        <v>#REF!</v>
      </c>
      <c r="AV212" s="35">
        <f t="shared" si="6"/>
        <v>14</v>
      </c>
      <c r="AW212" s="35" t="e">
        <f>(O212*#REF!)+(P212*#REF!)+(Q212*#REF!)+(R212*#REF!)+(S212*#REF!)+(T212*#REF!)+(U212*#REF!)+(V212*#REF!)+(W212*#REF!)+(X212*#REF!)+(Y212*#REF!)+(Z212*#REF!)+(AA212*#REF!)+(AB212*#REF!)+(AC212*#REF!)+(AD212*#REF!)+(AE212*#REF!)+(AF212*#REF!)+(AG212*#REF!)+(AH212*#REF!)+(AI212*#REF!)+(AJ212*#REF!)+(AK212*#REF!)+(AL212*#REF!)+(AM212*#REF!)+(AN212*#REF!)+(AO212*#REF!)+(AP212*#REF!)+(AQ212*#REF!)+(AR212*#REF!)+(AS212*#REF!)+(AT212*#REF!)</f>
        <v>#REF!</v>
      </c>
      <c r="AX212" s="35" t="e">
        <f>#REF!+#REF!+#REF!+#REF!+#REF!+#REF!+#REF!+#REF!+#REF!+#REF!+#REF!+#REF!+#REF!+#REF!</f>
        <v>#REF!</v>
      </c>
      <c r="AY212" s="45"/>
      <c r="AZ212" s="45"/>
      <c r="BA212" s="45"/>
      <c r="BB212" s="45"/>
      <c r="BC212" s="45"/>
      <c r="BD212" s="45"/>
      <c r="BE212" s="26"/>
      <c r="BF212" s="26"/>
      <c r="BG212" s="26"/>
      <c r="BH212" s="26" t="s">
        <v>95</v>
      </c>
      <c r="BI212" s="26" t="s">
        <v>96</v>
      </c>
      <c r="BJ212" s="26" t="s">
        <v>336</v>
      </c>
      <c r="BK212" s="26"/>
      <c r="BL212" s="26" t="s">
        <v>445</v>
      </c>
      <c r="BM212" s="26"/>
      <c r="BN212" s="26" t="s">
        <v>128</v>
      </c>
      <c r="BO212" s="26"/>
      <c r="BP212" s="26"/>
      <c r="BQ212" s="26"/>
      <c r="BR212" s="26"/>
      <c r="BS212" s="26">
        <v>2</v>
      </c>
      <c r="BT212" s="26"/>
      <c r="BU212" s="42" t="s">
        <v>753</v>
      </c>
      <c r="BV212" s="26" t="s">
        <v>754</v>
      </c>
      <c r="BW212" s="26"/>
    </row>
    <row r="213" spans="1:75" ht="27" x14ac:dyDescent="0.25">
      <c r="A213" s="24" t="s">
        <v>75</v>
      </c>
      <c r="B213" s="37" t="s">
        <v>76</v>
      </c>
      <c r="C213" s="39">
        <v>25645</v>
      </c>
      <c r="D213" s="40">
        <v>356</v>
      </c>
      <c r="E213" s="26">
        <v>940</v>
      </c>
      <c r="F213" s="26"/>
      <c r="G213" s="42" t="s">
        <v>78</v>
      </c>
      <c r="H213" s="43"/>
      <c r="I213" s="44" t="s">
        <v>137</v>
      </c>
      <c r="J213" s="45"/>
      <c r="K213" s="41" t="s">
        <v>1334</v>
      </c>
      <c r="L213" s="26" t="s">
        <v>81</v>
      </c>
      <c r="M213" s="26" t="s">
        <v>89</v>
      </c>
      <c r="N213" s="26" t="s">
        <v>90</v>
      </c>
      <c r="O213" s="26">
        <v>-1</v>
      </c>
      <c r="P213" s="26">
        <v>0</v>
      </c>
      <c r="Q213" s="26">
        <v>-1</v>
      </c>
      <c r="R213" s="26">
        <v>0</v>
      </c>
      <c r="S213" s="26">
        <v>-2</v>
      </c>
      <c r="T213" s="26">
        <v>0</v>
      </c>
      <c r="U213" s="26">
        <v>-1</v>
      </c>
      <c r="V213" s="26">
        <v>-2</v>
      </c>
      <c r="W213" s="26">
        <v>-1</v>
      </c>
      <c r="X213" s="26">
        <v>-1</v>
      </c>
      <c r="Y213" s="26">
        <v>-1</v>
      </c>
      <c r="Z213" s="26">
        <v>0</v>
      </c>
      <c r="AA213" s="26">
        <v>-2</v>
      </c>
      <c r="AB213" s="26">
        <v>-1</v>
      </c>
      <c r="AC213" s="26">
        <v>1</v>
      </c>
      <c r="AD213" s="26">
        <v>-1</v>
      </c>
      <c r="AE213" s="26">
        <v>-1</v>
      </c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>
        <v>-1</v>
      </c>
      <c r="AT213" s="26">
        <v>-1</v>
      </c>
      <c r="AU213" s="46" t="e">
        <f t="shared" si="5"/>
        <v>#REF!</v>
      </c>
      <c r="AV213" s="35">
        <f t="shared" si="6"/>
        <v>19</v>
      </c>
      <c r="AW213" s="35" t="e">
        <f>(O213*#REF!)+(P213*#REF!)+(Q213*#REF!)+(R213*#REF!)+(S213*#REF!)+(T213*#REF!)+(U213*#REF!)+(V213*#REF!)+(W213*#REF!)+(X213*#REF!)+(Y213*#REF!)+(Z213*#REF!)+(AA213*#REF!)+(AB213*#REF!)+(AC213*#REF!)+(AD213*#REF!)+(AE213*#REF!)+(AF213*#REF!)+(AG213*#REF!)+(AH213*#REF!)+(AI213*#REF!)+(AJ213*#REF!)+(AK213*#REF!)+(AL213*#REF!)+(AM213*#REF!)+(AN213*#REF!)+(AO213*#REF!)+(AP213*#REF!)+(AQ213*#REF!)+(AR213*#REF!)+(AS213*#REF!)+(AT213*#REF!)</f>
        <v>#REF!</v>
      </c>
      <c r="AX213" s="35" t="e">
        <f>#REF!+#REF!+#REF!+#REF!+#REF!+#REF!+#REF!+#REF!+#REF!+#REF!+#REF!+#REF!+#REF!+#REF!+#REF!+#REF!+AP224+#REF!+#REF!</f>
        <v>#REF!</v>
      </c>
      <c r="AY213" s="45"/>
      <c r="AZ213" s="45"/>
      <c r="BA213" s="45"/>
      <c r="BB213" s="45"/>
      <c r="BC213" s="45"/>
      <c r="BD213" s="45"/>
      <c r="BE213" s="26"/>
      <c r="BF213" s="26"/>
      <c r="BG213" s="26"/>
      <c r="BH213" s="26" t="s">
        <v>84</v>
      </c>
      <c r="BI213" s="26" t="s">
        <v>85</v>
      </c>
      <c r="BJ213" s="26" t="s">
        <v>336</v>
      </c>
      <c r="BK213" s="26"/>
      <c r="BL213" s="26" t="s">
        <v>748</v>
      </c>
      <c r="BM213" s="26"/>
      <c r="BN213" s="26" t="s">
        <v>128</v>
      </c>
      <c r="BO213" s="26"/>
      <c r="BP213" s="26">
        <v>3</v>
      </c>
      <c r="BQ213" s="26"/>
      <c r="BR213" s="26"/>
      <c r="BS213" s="26"/>
      <c r="BT213" s="26"/>
      <c r="BU213" s="42"/>
      <c r="BV213" s="26"/>
      <c r="BW213" s="26"/>
    </row>
    <row r="214" spans="1:75" ht="33.75" x14ac:dyDescent="0.25">
      <c r="A214" s="24" t="s">
        <v>75</v>
      </c>
      <c r="B214" s="37" t="s">
        <v>76</v>
      </c>
      <c r="C214" s="50" t="s">
        <v>131</v>
      </c>
      <c r="D214" s="40">
        <v>357</v>
      </c>
      <c r="E214" s="26"/>
      <c r="F214" s="26"/>
      <c r="G214" s="42" t="s">
        <v>100</v>
      </c>
      <c r="H214" s="43"/>
      <c r="I214" s="44" t="s">
        <v>132</v>
      </c>
      <c r="J214" s="45"/>
      <c r="K214" s="41" t="s">
        <v>1334</v>
      </c>
      <c r="L214" s="26" t="s">
        <v>133</v>
      </c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46"/>
      <c r="AV214" s="35"/>
      <c r="AW214" s="35"/>
      <c r="AX214" s="35"/>
      <c r="AY214" s="45"/>
      <c r="AZ214" s="45"/>
      <c r="BA214" s="45"/>
      <c r="BB214" s="45"/>
      <c r="BC214" s="45"/>
      <c r="BD214" s="45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42" t="s">
        <v>658</v>
      </c>
      <c r="BV214" s="26" t="s">
        <v>755</v>
      </c>
      <c r="BW214" s="26"/>
    </row>
    <row r="215" spans="1:75" ht="27" x14ac:dyDescent="0.25">
      <c r="A215" s="24" t="s">
        <v>75</v>
      </c>
      <c r="B215" s="37" t="s">
        <v>76</v>
      </c>
      <c r="C215" s="39">
        <v>25646</v>
      </c>
      <c r="D215" s="40">
        <v>358</v>
      </c>
      <c r="E215" s="26">
        <v>977</v>
      </c>
      <c r="F215" s="26"/>
      <c r="G215" s="42" t="s">
        <v>113</v>
      </c>
      <c r="H215" s="43" t="s">
        <v>114</v>
      </c>
      <c r="I215" s="44" t="s">
        <v>114</v>
      </c>
      <c r="J215" s="45"/>
      <c r="K215" s="41" t="s">
        <v>1334</v>
      </c>
      <c r="L215" s="26" t="s">
        <v>81</v>
      </c>
      <c r="M215" s="26" t="s">
        <v>89</v>
      </c>
      <c r="N215" s="26" t="s">
        <v>90</v>
      </c>
      <c r="O215" s="26">
        <v>1</v>
      </c>
      <c r="P215" s="26">
        <v>1</v>
      </c>
      <c r="Q215" s="26">
        <v>1</v>
      </c>
      <c r="R215" s="26">
        <v>1</v>
      </c>
      <c r="S215" s="26">
        <v>1</v>
      </c>
      <c r="T215" s="26">
        <v>1</v>
      </c>
      <c r="U215" s="26">
        <v>1</v>
      </c>
      <c r="V215" s="26">
        <v>1</v>
      </c>
      <c r="W215" s="26"/>
      <c r="X215" s="26">
        <v>1</v>
      </c>
      <c r="Y215" s="26">
        <v>1</v>
      </c>
      <c r="Z215" s="26"/>
      <c r="AA215" s="26">
        <v>-1</v>
      </c>
      <c r="AB215" s="26">
        <v>-1</v>
      </c>
      <c r="AC215" s="26">
        <v>1</v>
      </c>
      <c r="AD215" s="26">
        <v>0</v>
      </c>
      <c r="AE215" s="26">
        <v>0</v>
      </c>
      <c r="AF215" s="26">
        <v>1</v>
      </c>
      <c r="AG215" s="26">
        <v>1</v>
      </c>
      <c r="AH215" s="26"/>
      <c r="AI215" s="26">
        <v>1</v>
      </c>
      <c r="AJ215" s="26"/>
      <c r="AK215" s="26"/>
      <c r="AL215" s="26"/>
      <c r="AM215" s="26"/>
      <c r="AN215" s="26"/>
      <c r="AO215" s="26"/>
      <c r="AP215" s="26"/>
      <c r="AQ215" s="26"/>
      <c r="AR215" s="26"/>
      <c r="AS215" s="26">
        <v>1</v>
      </c>
      <c r="AT215" s="26">
        <v>1</v>
      </c>
      <c r="AU215" s="46" t="e">
        <f t="shared" si="5"/>
        <v>#REF!</v>
      </c>
      <c r="AV215" s="35">
        <f t="shared" si="6"/>
        <v>20</v>
      </c>
      <c r="AW215" s="35" t="e">
        <f>(O215*#REF!)+(P215*#REF!)+(Q215*#REF!)+(R215*#REF!)+(S215*#REF!)+(T215*#REF!)+(U215*#REF!)+(V215*#REF!)+(W215*#REF!)+(X215*#REF!)+(Y215*#REF!)+(Z215*#REF!)+(AA215*#REF!)+(AB215*#REF!)+(AC215*#REF!)+(AD215*#REF!)+(AE215*#REF!)+(AF215*#REF!)+(AG215*#REF!)+(AH215*#REF!)+(AI215*#REF!)+(AJ215*#REF!)+(AK215*#REF!)+(AL215*#REF!)+(AM215*#REF!)+(AN215*#REF!)+(AO215*#REF!)+(AP215*#REF!)+(AQ215*#REF!)+(AR215*#REF!)+(AS215*#REF!)+(AT215*#REF!)</f>
        <v>#REF!</v>
      </c>
      <c r="AX215" s="35" t="e">
        <f>#REF!+#REF!+#REF!+#REF!+#REF!+#REF!+#REF!+#REF!+#REF!+#REF!+#REF!+#REF!+#REF!+#REF!+#REF!+#REF!+#REF!+#REF!+#REF!+#REF!</f>
        <v>#REF!</v>
      </c>
      <c r="AY215" s="45" t="s">
        <v>115</v>
      </c>
      <c r="AZ215" s="45" t="s">
        <v>341</v>
      </c>
      <c r="BA215" s="45" t="s">
        <v>116</v>
      </c>
      <c r="BB215" s="45"/>
      <c r="BC215" s="45"/>
      <c r="BD215" s="45" t="s">
        <v>117</v>
      </c>
      <c r="BE215" s="26"/>
      <c r="BF215" s="26"/>
      <c r="BG215" s="26"/>
      <c r="BH215" s="26" t="s">
        <v>95</v>
      </c>
      <c r="BI215" s="26" t="s">
        <v>96</v>
      </c>
      <c r="BJ215" s="26" t="s">
        <v>150</v>
      </c>
      <c r="BK215" s="26"/>
      <c r="BL215" s="26" t="s">
        <v>445</v>
      </c>
      <c r="BM215" s="26"/>
      <c r="BN215" s="26" t="s">
        <v>128</v>
      </c>
      <c r="BO215" s="26"/>
      <c r="BP215" s="26">
        <v>3</v>
      </c>
      <c r="BQ215" s="26"/>
      <c r="BR215" s="26"/>
      <c r="BS215" s="26"/>
      <c r="BT215" s="26" t="s">
        <v>756</v>
      </c>
      <c r="BU215" s="42" t="s">
        <v>757</v>
      </c>
      <c r="BV215" s="26" t="s">
        <v>739</v>
      </c>
      <c r="BW215" s="26"/>
    </row>
    <row r="216" spans="1:75" ht="33.75" x14ac:dyDescent="0.25">
      <c r="A216" s="24" t="s">
        <v>75</v>
      </c>
      <c r="B216" s="37" t="s">
        <v>76</v>
      </c>
      <c r="C216" s="39">
        <v>25647</v>
      </c>
      <c r="D216" s="40">
        <v>359</v>
      </c>
      <c r="E216" s="26">
        <v>953</v>
      </c>
      <c r="F216" s="26"/>
      <c r="G216" s="42" t="s">
        <v>113</v>
      </c>
      <c r="H216" s="43" t="s">
        <v>114</v>
      </c>
      <c r="I216" s="44" t="s">
        <v>114</v>
      </c>
      <c r="J216" s="45"/>
      <c r="K216" s="41" t="s">
        <v>1334</v>
      </c>
      <c r="L216" s="26" t="s">
        <v>81</v>
      </c>
      <c r="M216" s="26" t="s">
        <v>89</v>
      </c>
      <c r="N216" s="26" t="s">
        <v>90</v>
      </c>
      <c r="O216" s="26">
        <v>1</v>
      </c>
      <c r="P216" s="26">
        <v>2</v>
      </c>
      <c r="Q216" s="26">
        <v>2</v>
      </c>
      <c r="R216" s="26">
        <v>1</v>
      </c>
      <c r="S216" s="26">
        <v>2</v>
      </c>
      <c r="T216" s="26"/>
      <c r="U216" s="26">
        <v>1</v>
      </c>
      <c r="V216" s="26"/>
      <c r="W216" s="26"/>
      <c r="X216" s="26">
        <v>1</v>
      </c>
      <c r="Y216" s="26">
        <v>1</v>
      </c>
      <c r="Z216" s="26"/>
      <c r="AA216" s="26"/>
      <c r="AB216" s="26"/>
      <c r="AC216" s="26"/>
      <c r="AD216" s="26">
        <v>1</v>
      </c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>
        <v>1</v>
      </c>
      <c r="AT216" s="26">
        <v>1</v>
      </c>
      <c r="AU216" s="46" t="e">
        <f t="shared" si="5"/>
        <v>#REF!</v>
      </c>
      <c r="AV216" s="35">
        <f t="shared" si="6"/>
        <v>11</v>
      </c>
      <c r="AW216" s="35" t="e">
        <f>(O216*#REF!)+(P216*#REF!)+(Q216*#REF!)+(R216*#REF!)+(S216*#REF!)+(T216*#REF!)+(U216*#REF!)+(V216*#REF!)+(W216*#REF!)+(X216*#REF!)+(Y216*#REF!)+(Z216*#REF!)+(AA216*#REF!)+(AB216*#REF!)+(AC216*#REF!)+(AD216*#REF!)+(AE216*#REF!)+(AF216*#REF!)+(AG216*#REF!)+(AH216*#REF!)+(AI216*#REF!)+(AJ216*#REF!)+(AK216*#REF!)+(AL216*#REF!)+(AM216*#REF!)+(AN216*#REF!)+(AO216*#REF!)+(AP216*#REF!)+(AQ216*#REF!)+(AR216*#REF!)+(AS216*#REF!)+(AT216*#REF!)</f>
        <v>#REF!</v>
      </c>
      <c r="AX216" s="35" t="e">
        <f>#REF!+#REF!+#REF!+#REF!+#REF!+#REF!+#REF!+#REF!+#REF!+#REF!+#REF!</f>
        <v>#REF!</v>
      </c>
      <c r="AY216" s="45"/>
      <c r="AZ216" s="45"/>
      <c r="BA216" s="45"/>
      <c r="BB216" s="45"/>
      <c r="BC216" s="45"/>
      <c r="BD216" s="45"/>
      <c r="BE216" s="26"/>
      <c r="BF216" s="26"/>
      <c r="BG216" s="26"/>
      <c r="BH216" s="26" t="s">
        <v>198</v>
      </c>
      <c r="BI216" s="26" t="s">
        <v>289</v>
      </c>
      <c r="BJ216" s="26" t="s">
        <v>640</v>
      </c>
      <c r="BK216" s="26"/>
      <c r="BL216" s="26"/>
      <c r="BM216" s="26"/>
      <c r="BN216" s="26" t="s">
        <v>128</v>
      </c>
      <c r="BO216" s="26"/>
      <c r="BP216" s="26">
        <v>2</v>
      </c>
      <c r="BQ216" s="26"/>
      <c r="BR216" s="26"/>
      <c r="BS216" s="26"/>
      <c r="BT216" s="26"/>
      <c r="BU216" s="42" t="s">
        <v>758</v>
      </c>
      <c r="BV216" s="26" t="s">
        <v>759</v>
      </c>
      <c r="BW216" s="26"/>
    </row>
    <row r="217" spans="1:75" ht="45" x14ac:dyDescent="0.25">
      <c r="A217" s="24" t="s">
        <v>75</v>
      </c>
      <c r="B217" s="37" t="s">
        <v>76</v>
      </c>
      <c r="C217" s="39">
        <v>25648</v>
      </c>
      <c r="D217" s="40">
        <v>360</v>
      </c>
      <c r="E217" s="26">
        <v>997</v>
      </c>
      <c r="F217" s="26"/>
      <c r="G217" s="42" t="s">
        <v>88</v>
      </c>
      <c r="H217" s="43" t="s">
        <v>79</v>
      </c>
      <c r="I217" s="44" t="s">
        <v>79</v>
      </c>
      <c r="J217" s="45"/>
      <c r="K217" s="41" t="s">
        <v>1334</v>
      </c>
      <c r="L217" s="26" t="s">
        <v>81</v>
      </c>
      <c r="M217" s="26" t="s">
        <v>82</v>
      </c>
      <c r="N217" s="26" t="s">
        <v>150</v>
      </c>
      <c r="O217" s="26">
        <v>1</v>
      </c>
      <c r="P217" s="26">
        <v>0</v>
      </c>
      <c r="Q217" s="26">
        <v>1</v>
      </c>
      <c r="R217" s="26">
        <v>1</v>
      </c>
      <c r="S217" s="26">
        <v>0</v>
      </c>
      <c r="T217" s="26">
        <v>0</v>
      </c>
      <c r="U217" s="26">
        <v>0</v>
      </c>
      <c r="V217" s="26"/>
      <c r="W217" s="26">
        <v>-1</v>
      </c>
      <c r="X217" s="26">
        <v>-1</v>
      </c>
      <c r="Y217" s="26">
        <v>-1</v>
      </c>
      <c r="Z217" s="26"/>
      <c r="AA217" s="26">
        <v>-1</v>
      </c>
      <c r="AB217" s="26">
        <v>1</v>
      </c>
      <c r="AC217" s="26">
        <v>-1</v>
      </c>
      <c r="AD217" s="26">
        <v>1</v>
      </c>
      <c r="AE217" s="26">
        <v>-1</v>
      </c>
      <c r="AF217" s="26">
        <v>-2</v>
      </c>
      <c r="AG217" s="26">
        <v>-1</v>
      </c>
      <c r="AH217" s="26"/>
      <c r="AI217" s="26">
        <v>-1</v>
      </c>
      <c r="AJ217" s="26"/>
      <c r="AK217" s="26"/>
      <c r="AL217" s="26">
        <v>-1</v>
      </c>
      <c r="AM217" s="26"/>
      <c r="AN217" s="26"/>
      <c r="AO217" s="26"/>
      <c r="AP217" s="26">
        <v>-1</v>
      </c>
      <c r="AQ217" s="26">
        <v>-1</v>
      </c>
      <c r="AR217" s="26"/>
      <c r="AS217" s="26">
        <v>-1</v>
      </c>
      <c r="AT217" s="26">
        <v>0</v>
      </c>
      <c r="AU217" s="46" t="e">
        <f t="shared" si="5"/>
        <v>#REF!</v>
      </c>
      <c r="AV217" s="35">
        <f t="shared" si="6"/>
        <v>23</v>
      </c>
      <c r="AW217" s="35" t="e">
        <f>(O217*#REF!)+(P217*#REF!)+(Q217*#REF!)+(R217*#REF!)+(S217*#REF!)+(T217*#REF!)+(U217*#REF!)+(V217*#REF!)+(W217*#REF!)+(X217*#REF!)+(Y217*#REF!)+(Z217*#REF!)+(AA217*#REF!)+(AB217*#REF!)+(AC217*#REF!)+(AD217*#REF!)+(AE217*#REF!)+(AF217*#REF!)+(AG217*#REF!)+(AH217*#REF!)+(AI217*#REF!)+(AJ217*#REF!)+(AK217*#REF!)+(AL217*#REF!)+(AM217*#REF!)+(AN217*#REF!)+(AO217*#REF!)+(AP217*#REF!)+(AQ217*#REF!)+(AR217*#REF!)+(AS217*#REF!)+(AT217*#REF!)</f>
        <v>#REF!</v>
      </c>
      <c r="AX217" s="35" t="e">
        <f>#REF!+#REF!+#REF!+#REF!+#REF!+#REF!+#REF!+#REF!+#REF!+#REF!+#REF!+#REF!+#REF!+#REF!+#REF!+#REF!+#REF!+#REF!+#REF!+#REF!+#REF!+#REF!+#REF!</f>
        <v>#REF!</v>
      </c>
      <c r="AY217" s="45" t="s">
        <v>576</v>
      </c>
      <c r="AZ217" s="45" t="s">
        <v>163</v>
      </c>
      <c r="BA217" s="45" t="s">
        <v>94</v>
      </c>
      <c r="BB217" s="45"/>
      <c r="BC217" s="45"/>
      <c r="BD217" s="45" t="s">
        <v>94</v>
      </c>
      <c r="BE217" s="26"/>
      <c r="BF217" s="26"/>
      <c r="BG217" s="26"/>
      <c r="BH217" s="26" t="s">
        <v>198</v>
      </c>
      <c r="BI217" s="26" t="s">
        <v>204</v>
      </c>
      <c r="BJ217" s="26" t="s">
        <v>102</v>
      </c>
      <c r="BK217" s="26"/>
      <c r="BL217" s="26" t="s">
        <v>588</v>
      </c>
      <c r="BM217" s="26"/>
      <c r="BN217" s="26" t="s">
        <v>128</v>
      </c>
      <c r="BO217" s="26"/>
      <c r="BP217" s="26">
        <v>1</v>
      </c>
      <c r="BQ217" s="26"/>
      <c r="BR217" s="26">
        <v>1</v>
      </c>
      <c r="BS217" s="26">
        <v>1</v>
      </c>
      <c r="BT217" s="26" t="s">
        <v>760</v>
      </c>
      <c r="BU217" s="42"/>
      <c r="BV217" s="26" t="s">
        <v>761</v>
      </c>
      <c r="BW217" s="26"/>
    </row>
    <row r="218" spans="1:75" ht="27" x14ac:dyDescent="0.25">
      <c r="A218" s="24" t="s">
        <v>75</v>
      </c>
      <c r="B218" s="37" t="s">
        <v>76</v>
      </c>
      <c r="C218" s="39">
        <v>25649</v>
      </c>
      <c r="D218" s="40">
        <v>361</v>
      </c>
      <c r="E218" s="26">
        <v>1110</v>
      </c>
      <c r="F218" s="26"/>
      <c r="G218" s="42" t="s">
        <v>78</v>
      </c>
      <c r="H218" s="43" t="s">
        <v>79</v>
      </c>
      <c r="I218" s="44" t="s">
        <v>114</v>
      </c>
      <c r="J218" s="45"/>
      <c r="K218" s="41" t="s">
        <v>1334</v>
      </c>
      <c r="L218" s="26" t="s">
        <v>81</v>
      </c>
      <c r="M218" s="26" t="s">
        <v>126</v>
      </c>
      <c r="N218" s="26" t="s">
        <v>162</v>
      </c>
      <c r="O218" s="26">
        <v>-1</v>
      </c>
      <c r="P218" s="26">
        <v>0</v>
      </c>
      <c r="Q218" s="26">
        <v>-1</v>
      </c>
      <c r="R218" s="26">
        <v>0</v>
      </c>
      <c r="S218" s="26"/>
      <c r="T218" s="26"/>
      <c r="U218" s="26"/>
      <c r="V218" s="26"/>
      <c r="W218" s="26"/>
      <c r="X218" s="26">
        <v>1</v>
      </c>
      <c r="Y218" s="26">
        <v>-1</v>
      </c>
      <c r="Z218" s="26"/>
      <c r="AA218" s="26"/>
      <c r="AB218" s="26"/>
      <c r="AC218" s="26"/>
      <c r="AD218" s="26"/>
      <c r="AE218" s="26"/>
      <c r="AF218" s="26">
        <v>-2</v>
      </c>
      <c r="AG218" s="26">
        <v>-2</v>
      </c>
      <c r="AH218" s="26"/>
      <c r="AI218" s="26">
        <v>-1</v>
      </c>
      <c r="AJ218" s="26"/>
      <c r="AK218" s="26"/>
      <c r="AL218" s="26">
        <v>-1</v>
      </c>
      <c r="AM218" s="26"/>
      <c r="AN218" s="26"/>
      <c r="AO218" s="26"/>
      <c r="AP218" s="26">
        <v>-1</v>
      </c>
      <c r="AQ218" s="26">
        <v>-1</v>
      </c>
      <c r="AR218" s="26">
        <v>1</v>
      </c>
      <c r="AS218" s="26">
        <v>-1</v>
      </c>
      <c r="AT218" s="26">
        <v>-1</v>
      </c>
      <c r="AU218" s="46" t="e">
        <f t="shared" si="5"/>
        <v>#REF!</v>
      </c>
      <c r="AV218" s="35">
        <f t="shared" si="6"/>
        <v>15</v>
      </c>
      <c r="AW218" s="35" t="e">
        <f>(O218*#REF!)+(P218*#REF!)+(Q218*#REF!)+(R218*#REF!)+(S218*#REF!)+(T218*#REF!)+(U218*#REF!)+(V218*#REF!)+(W218*#REF!)+(X218*#REF!)+(Y218*#REF!)+(Z218*#REF!)+(AA218*#REF!)+(AB218*#REF!)+(AC218*#REF!)+(AD218*#REF!)+(AE218*#REF!)+(AF218*#REF!)+(AG218*#REF!)+(AH218*#REF!)+(AI218*#REF!)+(AJ218*#REF!)+(AK218*#REF!)+(AL218*#REF!)+(AM218*#REF!)+(AN218*#REF!)+(AO218*#REF!)+(AP218*#REF!)+(AQ218*#REF!)+(AR218*#REF!)+(AS218*#REF!)+(AT218*#REF!)</f>
        <v>#REF!</v>
      </c>
      <c r="AX218" s="35" t="e">
        <f>#REF!+#REF!+#REF!+#REF!+#REF!+#REF!+#REF!+#REF!+#REF!+#REF!+#REF!+#REF!+#REF!+#REF!+#REF!</f>
        <v>#REF!</v>
      </c>
      <c r="AY218" s="45" t="s">
        <v>92</v>
      </c>
      <c r="AZ218" s="45" t="s">
        <v>105</v>
      </c>
      <c r="BA218" s="45" t="s">
        <v>93</v>
      </c>
      <c r="BB218" s="45"/>
      <c r="BC218" s="45"/>
      <c r="BD218" s="45" t="s">
        <v>94</v>
      </c>
      <c r="BE218" s="26"/>
      <c r="BF218" s="26"/>
      <c r="BG218" s="26"/>
      <c r="BH218" s="26" t="s">
        <v>198</v>
      </c>
      <c r="BI218" s="26" t="s">
        <v>289</v>
      </c>
      <c r="BJ218" s="26" t="s">
        <v>102</v>
      </c>
      <c r="BK218" s="26"/>
      <c r="BL218" s="26" t="s">
        <v>588</v>
      </c>
      <c r="BM218" s="26"/>
      <c r="BN218" s="26" t="s">
        <v>762</v>
      </c>
      <c r="BO218" s="26"/>
      <c r="BP218" s="26">
        <v>2</v>
      </c>
      <c r="BQ218" s="26"/>
      <c r="BR218" s="26">
        <v>2</v>
      </c>
      <c r="BS218" s="26"/>
      <c r="BT218" s="26"/>
      <c r="BU218" s="42" t="s">
        <v>757</v>
      </c>
      <c r="BV218" s="26" t="s">
        <v>763</v>
      </c>
      <c r="BW218" s="26"/>
    </row>
    <row r="219" spans="1:75" ht="78.75" x14ac:dyDescent="0.25">
      <c r="A219" s="24" t="s">
        <v>75</v>
      </c>
      <c r="B219" s="37" t="s">
        <v>76</v>
      </c>
      <c r="C219" s="39">
        <v>25650</v>
      </c>
      <c r="D219" s="40">
        <v>362</v>
      </c>
      <c r="E219" s="26">
        <v>1076</v>
      </c>
      <c r="F219" s="26"/>
      <c r="G219" s="42" t="s">
        <v>281</v>
      </c>
      <c r="H219" s="43" t="s">
        <v>114</v>
      </c>
      <c r="I219" s="44" t="s">
        <v>114</v>
      </c>
      <c r="J219" s="45"/>
      <c r="K219" s="41" t="s">
        <v>1334</v>
      </c>
      <c r="L219" s="26" t="s">
        <v>81</v>
      </c>
      <c r="M219" s="26" t="s">
        <v>82</v>
      </c>
      <c r="N219" s="26" t="s">
        <v>568</v>
      </c>
      <c r="O219" s="26"/>
      <c r="P219" s="26"/>
      <c r="Q219" s="26">
        <v>1</v>
      </c>
      <c r="R219" s="26"/>
      <c r="S219" s="26">
        <v>0</v>
      </c>
      <c r="T219" s="26"/>
      <c r="U219" s="26"/>
      <c r="V219" s="26"/>
      <c r="W219" s="26"/>
      <c r="X219" s="26">
        <v>0</v>
      </c>
      <c r="Y219" s="26"/>
      <c r="Z219" s="26"/>
      <c r="AA219" s="26">
        <v>0</v>
      </c>
      <c r="AB219" s="26">
        <v>-1</v>
      </c>
      <c r="AC219" s="26">
        <v>0</v>
      </c>
      <c r="AD219" s="26">
        <v>1</v>
      </c>
      <c r="AE219" s="26">
        <v>-1</v>
      </c>
      <c r="AF219" s="26">
        <v>1</v>
      </c>
      <c r="AG219" s="26">
        <v>0</v>
      </c>
      <c r="AH219" s="26"/>
      <c r="AI219" s="26">
        <v>1</v>
      </c>
      <c r="AJ219" s="26"/>
      <c r="AK219" s="26"/>
      <c r="AL219" s="26"/>
      <c r="AM219" s="26"/>
      <c r="AN219" s="26"/>
      <c r="AO219" s="26"/>
      <c r="AP219" s="26"/>
      <c r="AQ219" s="26">
        <v>1</v>
      </c>
      <c r="AR219" s="26"/>
      <c r="AS219" s="26">
        <v>-1</v>
      </c>
      <c r="AT219" s="26">
        <v>0</v>
      </c>
      <c r="AU219" s="46" t="e">
        <f t="shared" si="5"/>
        <v>#REF!</v>
      </c>
      <c r="AV219" s="35">
        <f t="shared" si="6"/>
        <v>14</v>
      </c>
      <c r="AW219" s="35" t="e">
        <f>(O219*#REF!)+(P219*#REF!)+(Q219*#REF!)+(R219*#REF!)+(S219*#REF!)+(T219*#REF!)+(U219*#REF!)+(V219*#REF!)+(W219*#REF!)+(X219*#REF!)+(Y219*#REF!)+(Z219*#REF!)+(AA219*#REF!)+(AB219*#REF!)+(AC219*#REF!)+(AD219*#REF!)+(AE219*#REF!)+(AF219*#REF!)+(AG219*#REF!)+(AH219*#REF!)+(AI219*#REF!)+(AJ219*#REF!)+(AK219*#REF!)+(AL219*#REF!)+(AM219*#REF!)+(AN219*#REF!)+(AO219*#REF!)+(AP219*#REF!)+(AQ219*#REF!)+(AR219*#REF!)+(AS219*#REF!)+(AT219*#REF!)</f>
        <v>#REF!</v>
      </c>
      <c r="AX219" s="35" t="e">
        <f>#REF!+#REF!+#REF!+#REF!+#REF!+#REF!+#REF!+#REF!+#REF!+#REF!+#REF!+#REF!</f>
        <v>#REF!</v>
      </c>
      <c r="AY219" s="45"/>
      <c r="AZ219" s="45" t="s">
        <v>139</v>
      </c>
      <c r="BA219" s="45" t="s">
        <v>93</v>
      </c>
      <c r="BB219" s="45"/>
      <c r="BC219" s="45"/>
      <c r="BD219" s="45" t="s">
        <v>94</v>
      </c>
      <c r="BE219" s="26"/>
      <c r="BF219" s="26"/>
      <c r="BG219" s="26"/>
      <c r="BH219" s="26" t="s">
        <v>84</v>
      </c>
      <c r="BI219" s="26" t="s">
        <v>85</v>
      </c>
      <c r="BJ219" s="26" t="s">
        <v>141</v>
      </c>
      <c r="BK219" s="26"/>
      <c r="BL219" s="26" t="s">
        <v>764</v>
      </c>
      <c r="BM219" s="26"/>
      <c r="BN219" s="26" t="s">
        <v>765</v>
      </c>
      <c r="BO219" s="26"/>
      <c r="BP219" s="26">
        <v>1</v>
      </c>
      <c r="BQ219" s="26">
        <v>1</v>
      </c>
      <c r="BR219" s="26"/>
      <c r="BS219" s="26"/>
      <c r="BT219" s="26" t="s">
        <v>766</v>
      </c>
      <c r="BU219" s="42" t="s">
        <v>767</v>
      </c>
      <c r="BV219" s="26" t="s">
        <v>768</v>
      </c>
      <c r="BW219" s="26" t="s">
        <v>130</v>
      </c>
    </row>
    <row r="220" spans="1:75" ht="33.75" x14ac:dyDescent="0.25">
      <c r="A220" s="24" t="s">
        <v>75</v>
      </c>
      <c r="B220" s="37" t="s">
        <v>76</v>
      </c>
      <c r="C220" s="39">
        <v>25651</v>
      </c>
      <c r="D220" s="40">
        <v>363</v>
      </c>
      <c r="E220" s="26">
        <v>965</v>
      </c>
      <c r="F220" s="26"/>
      <c r="G220" s="42" t="s">
        <v>113</v>
      </c>
      <c r="H220" s="43" t="s">
        <v>114</v>
      </c>
      <c r="I220" s="44" t="s">
        <v>114</v>
      </c>
      <c r="J220" s="45"/>
      <c r="K220" s="41" t="s">
        <v>1334</v>
      </c>
      <c r="L220" s="26" t="s">
        <v>81</v>
      </c>
      <c r="M220" s="26" t="s">
        <v>89</v>
      </c>
      <c r="N220" s="26" t="s">
        <v>333</v>
      </c>
      <c r="O220" s="26">
        <v>1</v>
      </c>
      <c r="P220" s="26">
        <v>1</v>
      </c>
      <c r="Q220" s="26">
        <v>1</v>
      </c>
      <c r="R220" s="26">
        <v>1</v>
      </c>
      <c r="S220" s="26">
        <v>1</v>
      </c>
      <c r="T220" s="26">
        <v>0</v>
      </c>
      <c r="U220" s="26">
        <v>1</v>
      </c>
      <c r="V220" s="26">
        <v>1</v>
      </c>
      <c r="W220" s="26">
        <v>1</v>
      </c>
      <c r="X220" s="26">
        <v>1</v>
      </c>
      <c r="Y220" s="26">
        <v>1</v>
      </c>
      <c r="Z220" s="26">
        <v>1</v>
      </c>
      <c r="AA220" s="26">
        <v>1</v>
      </c>
      <c r="AB220" s="26">
        <v>1</v>
      </c>
      <c r="AC220" s="26">
        <v>1</v>
      </c>
      <c r="AD220" s="26">
        <v>1</v>
      </c>
      <c r="AE220" s="26">
        <v>1</v>
      </c>
      <c r="AF220" s="26">
        <v>1</v>
      </c>
      <c r="AG220" s="26"/>
      <c r="AH220" s="26"/>
      <c r="AI220" s="26">
        <v>0</v>
      </c>
      <c r="AJ220" s="26"/>
      <c r="AK220" s="26"/>
      <c r="AL220" s="26"/>
      <c r="AM220" s="26"/>
      <c r="AN220" s="26"/>
      <c r="AO220" s="26"/>
      <c r="AP220" s="26">
        <v>1</v>
      </c>
      <c r="AQ220" s="26">
        <v>1</v>
      </c>
      <c r="AR220" s="26"/>
      <c r="AS220" s="26">
        <v>1</v>
      </c>
      <c r="AT220" s="26">
        <v>1</v>
      </c>
      <c r="AU220" s="46" t="e">
        <f t="shared" si="5"/>
        <v>#REF!</v>
      </c>
      <c r="AV220" s="35">
        <f t="shared" si="6"/>
        <v>23</v>
      </c>
      <c r="AW220" s="35" t="e">
        <f>(O220*#REF!)+(P220*#REF!)+(Q220*#REF!)+(R220*#REF!)+(S220*#REF!)+(T220*#REF!)+(U220*#REF!)+(V220*#REF!)+(W220*#REF!)+(X220*#REF!)+(Y220*#REF!)+(Z220*#REF!)+(AA220*#REF!)+(AB220*#REF!)+(AC220*#REF!)+(AD220*#REF!)+(AE220*#REF!)+(AF220*#REF!)+(AG220*#REF!)+(AH220*#REF!)+(AI220*#REF!)+(AJ220*#REF!)+(AK220*#REF!)+(AL220*#REF!)+(AM220*#REF!)+(AN220*#REF!)+(AO220*#REF!)+(AP220*#REF!)+(AQ220*#REF!)+(AR220*#REF!)+(AS220*#REF!)+(AT220*#REF!)</f>
        <v>#REF!</v>
      </c>
      <c r="AX220" s="35" t="e">
        <f>#REF!+#REF!+#REF!+#REF!+#REF!+#REF!+#REF!+#REF!+#REF!+#REF!+#REF!+#REF!+#REF!+#REF!+#REF!+#REF!+#REF!+#REF!+#REF!+#REF!+#REF!+#REF!+#REF!</f>
        <v>#REF!</v>
      </c>
      <c r="AY220" s="45" t="s">
        <v>411</v>
      </c>
      <c r="AZ220" s="45"/>
      <c r="BA220" s="45"/>
      <c r="BB220" s="45"/>
      <c r="BC220" s="45"/>
      <c r="BD220" s="45"/>
      <c r="BE220" s="26"/>
      <c r="BF220" s="26"/>
      <c r="BG220" s="26"/>
      <c r="BH220" s="26" t="s">
        <v>95</v>
      </c>
      <c r="BI220" s="26" t="s">
        <v>96</v>
      </c>
      <c r="BJ220" s="26" t="s">
        <v>769</v>
      </c>
      <c r="BK220" s="26"/>
      <c r="BL220" s="26" t="s">
        <v>445</v>
      </c>
      <c r="BM220" s="26"/>
      <c r="BN220" s="26" t="s">
        <v>128</v>
      </c>
      <c r="BO220" s="26"/>
      <c r="BP220" s="26">
        <v>3</v>
      </c>
      <c r="BQ220" s="26">
        <v>2</v>
      </c>
      <c r="BR220" s="26"/>
      <c r="BS220" s="26">
        <v>2</v>
      </c>
      <c r="BT220" s="26" t="s">
        <v>770</v>
      </c>
      <c r="BU220" s="42" t="s">
        <v>757</v>
      </c>
      <c r="BV220" s="26" t="s">
        <v>561</v>
      </c>
      <c r="BW220" s="26"/>
    </row>
    <row r="221" spans="1:75" ht="90" x14ac:dyDescent="0.25">
      <c r="A221" s="24" t="s">
        <v>75</v>
      </c>
      <c r="B221" s="37" t="s">
        <v>76</v>
      </c>
      <c r="C221" s="39">
        <v>25652</v>
      </c>
      <c r="D221" s="40">
        <v>364</v>
      </c>
      <c r="E221" s="26">
        <v>1131</v>
      </c>
      <c r="F221" s="26"/>
      <c r="G221" s="42" t="s">
        <v>100</v>
      </c>
      <c r="H221" s="43" t="s">
        <v>79</v>
      </c>
      <c r="I221" s="44" t="s">
        <v>101</v>
      </c>
      <c r="J221" s="45"/>
      <c r="K221" s="41" t="s">
        <v>1334</v>
      </c>
      <c r="L221" s="26" t="s">
        <v>133</v>
      </c>
      <c r="M221" s="26" t="s">
        <v>230</v>
      </c>
      <c r="N221" s="26" t="s">
        <v>534</v>
      </c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46" t="e">
        <f t="shared" si="5"/>
        <v>#REF!</v>
      </c>
      <c r="AV221" s="35">
        <f t="shared" si="6"/>
        <v>0</v>
      </c>
      <c r="AW221" s="35" t="e">
        <f>(O221*#REF!)+(P221*#REF!)+(Q221*#REF!)+(R221*#REF!)+(S221*#REF!)+(T221*#REF!)+(U221*#REF!)+(V221*#REF!)+(W221*#REF!)+(X221*#REF!)+(Y221*#REF!)+(Z221*#REF!)+(AA221*#REF!)+(AB221*#REF!)+(AC221*#REF!)+(AD221*#REF!)+(AE221*#REF!)+(AF221*#REF!)+(AG221*#REF!)+(AH221*#REF!)+(AI221*#REF!)+(AJ221*#REF!)+(AK221*#REF!)+(AL221*#REF!)+(AM221*#REF!)+(AN221*#REF!)+(AO221*#REF!)+(AP221*#REF!)+(AQ221*#REF!)+(AR221*#REF!)+(AS221*#REF!)+(AT221*#REF!)</f>
        <v>#REF!</v>
      </c>
      <c r="AX221" s="49"/>
      <c r="AY221" s="45"/>
      <c r="AZ221" s="45"/>
      <c r="BA221" s="45"/>
      <c r="BB221" s="45"/>
      <c r="BC221" s="45"/>
      <c r="BD221" s="45"/>
      <c r="BE221" s="26"/>
      <c r="BF221" s="26"/>
      <c r="BG221" s="26"/>
      <c r="BH221" s="26"/>
      <c r="BI221" s="26"/>
      <c r="BJ221" s="26"/>
      <c r="BK221" s="26"/>
      <c r="BL221" s="26"/>
      <c r="BM221" s="26" t="s">
        <v>771</v>
      </c>
      <c r="BN221" s="26" t="s">
        <v>279</v>
      </c>
      <c r="BO221" s="26" t="s">
        <v>772</v>
      </c>
      <c r="BP221" s="26"/>
      <c r="BQ221" s="26"/>
      <c r="BR221" s="26"/>
      <c r="BS221" s="26"/>
      <c r="BT221" s="26"/>
      <c r="BU221" s="42"/>
      <c r="BV221" s="26" t="s">
        <v>773</v>
      </c>
      <c r="BW221" s="26"/>
    </row>
    <row r="222" spans="1:75" ht="78.75" x14ac:dyDescent="0.25">
      <c r="A222" s="24" t="s">
        <v>75</v>
      </c>
      <c r="B222" s="37" t="s">
        <v>76</v>
      </c>
      <c r="C222" s="39">
        <v>25653</v>
      </c>
      <c r="D222" s="40">
        <v>365</v>
      </c>
      <c r="E222" s="26">
        <v>1041</v>
      </c>
      <c r="F222" s="26"/>
      <c r="G222" s="42" t="s">
        <v>100</v>
      </c>
      <c r="H222" s="43"/>
      <c r="I222" s="44" t="s">
        <v>132</v>
      </c>
      <c r="J222" s="45"/>
      <c r="K222" s="41" t="s">
        <v>1334</v>
      </c>
      <c r="L222" s="26" t="s">
        <v>133</v>
      </c>
      <c r="M222" s="26" t="s">
        <v>230</v>
      </c>
      <c r="N222" s="26" t="s">
        <v>774</v>
      </c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46" t="e">
        <f>AW222/AX222</f>
        <v>#REF!</v>
      </c>
      <c r="AV222" s="35">
        <f>COUNT(O222:AT222)</f>
        <v>0</v>
      </c>
      <c r="AW222" s="35" t="e">
        <f>(O222*#REF!)+(P222*#REF!)+(Q222*#REF!)+(R222*#REF!)+(S222*#REF!)+(T222*#REF!)+(U222*#REF!)+(V222*#REF!)+(W222*#REF!)+(X222*#REF!)+(Y222*#REF!)+(Z222*#REF!)+(AA222*#REF!)+(AB222*#REF!)+(AC222*#REF!)+(AD222*#REF!)+(AE222*#REF!)+(AF222*#REF!)+(AG222*#REF!)+(AH222*#REF!)+(AI222*#REF!)+(AJ222*#REF!)+(AK222*#REF!)+(AL222*#REF!)+(AM222*#REF!)+(AN222*#REF!)+(AO222*#REF!)+(AP222*#REF!)+(AQ222*#REF!)+(AR222*#REF!)+(AS222*#REF!)+(AT222*#REF!)</f>
        <v>#REF!</v>
      </c>
      <c r="AX222" s="49"/>
      <c r="AY222" s="45"/>
      <c r="AZ222" s="45"/>
      <c r="BA222" s="45"/>
      <c r="BB222" s="45"/>
      <c r="BC222" s="45"/>
      <c r="BD222" s="45"/>
      <c r="BE222" s="26"/>
      <c r="BF222" s="26"/>
      <c r="BG222" s="26"/>
      <c r="BH222" s="26"/>
      <c r="BI222" s="26"/>
      <c r="BJ222" s="26"/>
      <c r="BK222" s="26"/>
      <c r="BL222" s="26"/>
      <c r="BM222" s="26" t="s">
        <v>775</v>
      </c>
      <c r="BN222" s="26" t="s">
        <v>279</v>
      </c>
      <c r="BO222" s="26" t="s">
        <v>776</v>
      </c>
      <c r="BP222" s="26"/>
      <c r="BQ222" s="26"/>
      <c r="BR222" s="26"/>
      <c r="BS222" s="26"/>
      <c r="BT222" s="26"/>
      <c r="BU222" s="42" t="s">
        <v>777</v>
      </c>
      <c r="BV222" s="26"/>
      <c r="BW222" s="26"/>
    </row>
    <row r="223" spans="1:75" ht="78.75" x14ac:dyDescent="0.25">
      <c r="A223" s="24" t="s">
        <v>75</v>
      </c>
      <c r="B223" s="37" t="s">
        <v>76</v>
      </c>
      <c r="C223" s="39">
        <v>25654</v>
      </c>
      <c r="D223" s="40">
        <v>367</v>
      </c>
      <c r="E223" s="26">
        <v>1173</v>
      </c>
      <c r="F223" s="26"/>
      <c r="G223" s="42" t="s">
        <v>100</v>
      </c>
      <c r="H223" s="43"/>
      <c r="I223" s="44" t="s">
        <v>132</v>
      </c>
      <c r="J223" s="45"/>
      <c r="K223" s="41" t="s">
        <v>1334</v>
      </c>
      <c r="L223" s="26" t="s">
        <v>133</v>
      </c>
      <c r="M223" s="26" t="s">
        <v>778</v>
      </c>
      <c r="N223" s="26" t="s">
        <v>779</v>
      </c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46"/>
      <c r="AV223" s="35"/>
      <c r="AW223" s="35"/>
      <c r="AX223" s="49"/>
      <c r="AY223" s="45"/>
      <c r="AZ223" s="45"/>
      <c r="BA223" s="45"/>
      <c r="BB223" s="45"/>
      <c r="BC223" s="45"/>
      <c r="BD223" s="45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42" t="s">
        <v>780</v>
      </c>
      <c r="BV223" s="26" t="s">
        <v>781</v>
      </c>
      <c r="BW223" s="26"/>
    </row>
    <row r="224" spans="1:75" ht="33.75" x14ac:dyDescent="0.25">
      <c r="A224" s="24" t="s">
        <v>75</v>
      </c>
      <c r="B224" s="37" t="s">
        <v>76</v>
      </c>
      <c r="C224" s="39">
        <v>25655</v>
      </c>
      <c r="D224" s="40" t="s">
        <v>782</v>
      </c>
      <c r="E224" s="26">
        <v>1115</v>
      </c>
      <c r="F224" s="26">
        <v>1</v>
      </c>
      <c r="G224" s="42" t="s">
        <v>78</v>
      </c>
      <c r="H224" s="43" t="s">
        <v>79</v>
      </c>
      <c r="I224" s="44" t="s">
        <v>79</v>
      </c>
      <c r="J224" s="45"/>
      <c r="K224" s="41" t="s">
        <v>1334</v>
      </c>
      <c r="L224" s="26" t="s">
        <v>81</v>
      </c>
      <c r="M224" s="26" t="s">
        <v>89</v>
      </c>
      <c r="N224" s="26" t="s">
        <v>333</v>
      </c>
      <c r="O224" s="26">
        <v>-1</v>
      </c>
      <c r="P224" s="26">
        <v>-1</v>
      </c>
      <c r="Q224" s="26">
        <v>0</v>
      </c>
      <c r="R224" s="26">
        <v>0</v>
      </c>
      <c r="S224" s="26">
        <v>-1</v>
      </c>
      <c r="T224" s="26">
        <v>0</v>
      </c>
      <c r="U224" s="26">
        <v>-1</v>
      </c>
      <c r="V224" s="26">
        <v>0</v>
      </c>
      <c r="W224" s="26"/>
      <c r="X224" s="26">
        <v>-1</v>
      </c>
      <c r="Y224" s="26">
        <v>-1</v>
      </c>
      <c r="Z224" s="26"/>
      <c r="AA224" s="26">
        <v>0</v>
      </c>
      <c r="AB224" s="26">
        <v>0</v>
      </c>
      <c r="AC224" s="26">
        <v>1</v>
      </c>
      <c r="AD224" s="26">
        <v>1</v>
      </c>
      <c r="AE224" s="26">
        <v>-1</v>
      </c>
      <c r="AF224" s="26">
        <v>-1</v>
      </c>
      <c r="AG224" s="26">
        <v>-1</v>
      </c>
      <c r="AH224" s="26"/>
      <c r="AI224" s="26">
        <v>-1</v>
      </c>
      <c r="AJ224" s="26">
        <v>-1</v>
      </c>
      <c r="AK224" s="26"/>
      <c r="AL224" s="26">
        <v>-1</v>
      </c>
      <c r="AM224" s="26">
        <v>-1</v>
      </c>
      <c r="AN224" s="26">
        <v>-1</v>
      </c>
      <c r="AO224" s="26"/>
      <c r="AP224" s="26">
        <v>-1</v>
      </c>
      <c r="AQ224" s="26">
        <v>0</v>
      </c>
      <c r="AR224" s="26"/>
      <c r="AS224" s="26">
        <v>-1</v>
      </c>
      <c r="AT224" s="26">
        <v>-1</v>
      </c>
      <c r="AU224" s="46" t="e">
        <f t="shared" ref="AU224:AU292" si="7">AW224/AX224</f>
        <v>#REF!</v>
      </c>
      <c r="AV224" s="35">
        <f t="shared" si="6"/>
        <v>26</v>
      </c>
      <c r="AW224" s="35" t="e">
        <f>(O224*#REF!)+(P224*#REF!)+(Q224*#REF!)+(R224*#REF!)+(S224*#REF!)+(T224*#REF!)+(U224*#REF!)+(V224*#REF!)+(W224*#REF!)+(X224*#REF!)+(Y224*#REF!)+(Z224*#REF!)+(AA224*#REF!)+(AB224*#REF!)+(AC224*#REF!)+(AD224*#REF!)+(AE224*#REF!)+(AF224*#REF!)+(AG224*#REF!)+(AH224*#REF!)+(AI224*#REF!)+(AJ224*#REF!)+(AK224*#REF!)+(AL224*#REF!)+(AM224*#REF!)+(AN224*#REF!)+(AO224*#REF!)+(AP224*#REF!)+(AQ224*#REF!)+(AR224*#REF!)+(AS224*#REF!)+(AT224*#REF!)</f>
        <v>#REF!</v>
      </c>
      <c r="AX224" s="35" t="e">
        <f>#REF!+#REF!+#REF!+#REF!+#REF!+#REF!+#REF!+#REF!+#REF!+#REF!+#REF!+#REF!+#REF!+#REF!+#REF!+#REF!+#REF!+#REF!+#REF!+#REF!+#REF!+#REF!+#REF!+#REF!+#REF!+#REF!</f>
        <v>#REF!</v>
      </c>
      <c r="AY224" s="45" t="s">
        <v>386</v>
      </c>
      <c r="AZ224" s="45" t="s">
        <v>92</v>
      </c>
      <c r="BA224" s="45" t="s">
        <v>93</v>
      </c>
      <c r="BB224" s="45"/>
      <c r="BC224" s="45"/>
      <c r="BD224" s="45" t="s">
        <v>94</v>
      </c>
      <c r="BE224" s="26"/>
      <c r="BF224" s="26"/>
      <c r="BG224" s="26"/>
      <c r="BH224" s="26" t="s">
        <v>95</v>
      </c>
      <c r="BI224" s="26" t="s">
        <v>96</v>
      </c>
      <c r="BJ224" s="26" t="s">
        <v>336</v>
      </c>
      <c r="BK224" s="26"/>
      <c r="BL224" s="26" t="s">
        <v>445</v>
      </c>
      <c r="BM224" s="26"/>
      <c r="BN224" s="26" t="s">
        <v>128</v>
      </c>
      <c r="BO224" s="26"/>
      <c r="BP224" s="26">
        <v>3</v>
      </c>
      <c r="BQ224" s="26">
        <v>3</v>
      </c>
      <c r="BR224" s="26">
        <v>2</v>
      </c>
      <c r="BS224" s="26">
        <v>2</v>
      </c>
      <c r="BT224" s="26" t="s">
        <v>356</v>
      </c>
      <c r="BU224" s="42" t="s">
        <v>757</v>
      </c>
      <c r="BV224" s="26" t="s">
        <v>783</v>
      </c>
      <c r="BW224" s="26"/>
    </row>
    <row r="225" spans="1:75" ht="101.25" x14ac:dyDescent="0.25">
      <c r="A225" s="24" t="s">
        <v>75</v>
      </c>
      <c r="B225" s="37" t="s">
        <v>76</v>
      </c>
      <c r="C225" s="39">
        <v>25656</v>
      </c>
      <c r="D225" s="40" t="s">
        <v>784</v>
      </c>
      <c r="E225" s="26">
        <v>1203</v>
      </c>
      <c r="F225" s="26">
        <v>2</v>
      </c>
      <c r="G225" s="42" t="s">
        <v>88</v>
      </c>
      <c r="H225" s="43"/>
      <c r="I225" s="44" t="s">
        <v>137</v>
      </c>
      <c r="J225" s="45"/>
      <c r="K225" s="41" t="s">
        <v>1334</v>
      </c>
      <c r="L225" s="26" t="s">
        <v>81</v>
      </c>
      <c r="M225" s="26" t="s">
        <v>82</v>
      </c>
      <c r="N225" s="26" t="s">
        <v>568</v>
      </c>
      <c r="O225" s="26">
        <v>1</v>
      </c>
      <c r="P225" s="26">
        <v>1</v>
      </c>
      <c r="Q225" s="26">
        <v>-1</v>
      </c>
      <c r="R225" s="26">
        <v>-1</v>
      </c>
      <c r="S225" s="26">
        <v>-2</v>
      </c>
      <c r="T225" s="26">
        <v>-1</v>
      </c>
      <c r="U225" s="26">
        <v>-1</v>
      </c>
      <c r="V225" s="26">
        <v>-1</v>
      </c>
      <c r="W225" s="26">
        <v>-1</v>
      </c>
      <c r="X225" s="26">
        <v>-1</v>
      </c>
      <c r="Y225" s="26">
        <v>-1</v>
      </c>
      <c r="Z225" s="26"/>
      <c r="AA225" s="26">
        <v>-1</v>
      </c>
      <c r="AB225" s="26">
        <v>-1</v>
      </c>
      <c r="AC225" s="26">
        <v>-1</v>
      </c>
      <c r="AD225" s="26">
        <v>-1</v>
      </c>
      <c r="AE225" s="26">
        <v>-1</v>
      </c>
      <c r="AF225" s="26">
        <v>1</v>
      </c>
      <c r="AG225" s="26">
        <v>0</v>
      </c>
      <c r="AH225" s="26"/>
      <c r="AI225" s="26">
        <v>1</v>
      </c>
      <c r="AJ225" s="26">
        <v>-1</v>
      </c>
      <c r="AK225" s="26"/>
      <c r="AL225" s="26">
        <v>-1</v>
      </c>
      <c r="AM225" s="26">
        <v>-1</v>
      </c>
      <c r="AN225" s="26"/>
      <c r="AO225" s="26"/>
      <c r="AP225" s="26">
        <v>1</v>
      </c>
      <c r="AQ225" s="26">
        <v>-1</v>
      </c>
      <c r="AR225" s="26"/>
      <c r="AS225" s="26">
        <v>-1</v>
      </c>
      <c r="AT225" s="26">
        <v>-1</v>
      </c>
      <c r="AU225" s="46" t="e">
        <f t="shared" si="7"/>
        <v>#REF!</v>
      </c>
      <c r="AV225" s="35">
        <f>COUNT(O225:AT225)</f>
        <v>26</v>
      </c>
      <c r="AW225" s="35" t="e">
        <f>(O225*#REF!)+(P225*#REF!)+(Q225*#REF!)+(R225*#REF!)+(S225*#REF!)+(T225*#REF!)+(U225*#REF!)+(V225*#REF!)+(W225*#REF!)+(X225*#REF!)+(Y225*#REF!)+(Z225*#REF!)+(AA225*#REF!)+(AB225*#REF!)+(AC225*#REF!)+(AD225*#REF!)+(AE225*#REF!)+(AF225*#REF!)+(AG225*#REF!)+(AH225*#REF!)+(AI225*#REF!)+(AJ225*#REF!)+(AK225*#REF!)+(AL225*#REF!)+(AM225*#REF!)+(AN225*#REF!)+(AO225*#REF!)+(AP225*#REF!)+(AQ225*#REF!)+(AR225*#REF!)+(AS225*#REF!)+(AT225*#REF!)</f>
        <v>#REF!</v>
      </c>
      <c r="AX225" s="35" t="e">
        <f>#REF!+#REF!+#REF!+#REF!+#REF!+#REF!+#REF!+#REF!+#REF!+#REF!+#REF!+#REF!+#REF!+#REF!+#REF!+#REF!+#REF!+#REF!+#REF!+#REF!+#REF!+#REF!+#REF!+#REF!+#REF!+#REF!</f>
        <v>#REF!</v>
      </c>
      <c r="AY225" s="45" t="s">
        <v>411</v>
      </c>
      <c r="AZ225" s="45" t="s">
        <v>785</v>
      </c>
      <c r="BA225" s="45" t="s">
        <v>116</v>
      </c>
      <c r="BB225" s="45"/>
      <c r="BC225" s="45"/>
      <c r="BD225" s="45"/>
      <c r="BE225" s="26"/>
      <c r="BF225" s="26"/>
      <c r="BG225" s="26"/>
      <c r="BH225" s="26" t="s">
        <v>84</v>
      </c>
      <c r="BI225" s="26" t="s">
        <v>85</v>
      </c>
      <c r="BJ225" s="26" t="s">
        <v>141</v>
      </c>
      <c r="BK225" s="26"/>
      <c r="BL225" s="26" t="s">
        <v>786</v>
      </c>
      <c r="BM225" s="26" t="s">
        <v>787</v>
      </c>
      <c r="BN225" s="26" t="s">
        <v>788</v>
      </c>
      <c r="BO225" s="26"/>
      <c r="BP225" s="26">
        <v>1</v>
      </c>
      <c r="BQ225" s="26">
        <v>1</v>
      </c>
      <c r="BR225" s="26">
        <v>2</v>
      </c>
      <c r="BS225" s="26">
        <v>1</v>
      </c>
      <c r="BT225" s="26" t="s">
        <v>766</v>
      </c>
      <c r="BU225" s="42"/>
      <c r="BV225" s="26" t="s">
        <v>320</v>
      </c>
      <c r="BW225" s="26"/>
    </row>
    <row r="226" spans="1:75" ht="123.75" x14ac:dyDescent="0.25">
      <c r="A226" s="24" t="s">
        <v>75</v>
      </c>
      <c r="B226" s="37" t="s">
        <v>76</v>
      </c>
      <c r="C226" s="39">
        <v>25657</v>
      </c>
      <c r="D226" s="40">
        <v>370</v>
      </c>
      <c r="E226" s="26">
        <v>1216</v>
      </c>
      <c r="F226" s="26"/>
      <c r="G226" s="42" t="s">
        <v>78</v>
      </c>
      <c r="H226" s="43"/>
      <c r="I226" s="44" t="s">
        <v>137</v>
      </c>
      <c r="J226" s="45"/>
      <c r="K226" s="41" t="s">
        <v>1334</v>
      </c>
      <c r="L226" s="26" t="s">
        <v>81</v>
      </c>
      <c r="M226" s="26" t="s">
        <v>89</v>
      </c>
      <c r="N226" s="26" t="s">
        <v>90</v>
      </c>
      <c r="O226" s="26"/>
      <c r="P226" s="26"/>
      <c r="Q226" s="26">
        <v>-1</v>
      </c>
      <c r="R226" s="26">
        <v>0</v>
      </c>
      <c r="S226" s="26">
        <v>-2</v>
      </c>
      <c r="T226" s="26">
        <v>-1</v>
      </c>
      <c r="U226" s="26">
        <v>-1</v>
      </c>
      <c r="V226" s="26"/>
      <c r="W226" s="26"/>
      <c r="X226" s="26">
        <v>-1</v>
      </c>
      <c r="Y226" s="26"/>
      <c r="Z226" s="26"/>
      <c r="AA226" s="26">
        <v>-1</v>
      </c>
      <c r="AB226" s="26">
        <v>-1</v>
      </c>
      <c r="AC226" s="26">
        <v>-1</v>
      </c>
      <c r="AD226" s="26">
        <v>-1</v>
      </c>
      <c r="AE226" s="26">
        <v>-1</v>
      </c>
      <c r="AF226" s="26">
        <v>-1</v>
      </c>
      <c r="AG226" s="26">
        <v>-2</v>
      </c>
      <c r="AH226" s="26"/>
      <c r="AI226" s="26">
        <v>-1</v>
      </c>
      <c r="AJ226" s="26"/>
      <c r="AK226" s="26"/>
      <c r="AL226" s="26">
        <v>0</v>
      </c>
      <c r="AM226" s="26"/>
      <c r="AN226" s="26"/>
      <c r="AO226" s="26"/>
      <c r="AP226" s="26">
        <v>-1</v>
      </c>
      <c r="AQ226" s="26"/>
      <c r="AR226" s="26"/>
      <c r="AS226" s="26">
        <v>-1</v>
      </c>
      <c r="AT226" s="26">
        <v>1</v>
      </c>
      <c r="AU226" s="46" t="e">
        <f t="shared" si="7"/>
        <v>#REF!</v>
      </c>
      <c r="AV226" s="35">
        <f t="shared" ref="AV226:AV314" si="8">COUNT(O226:AT226)</f>
        <v>18</v>
      </c>
      <c r="AW226" s="35" t="e">
        <f>(O226*#REF!)+(P226*#REF!)+(Q226*#REF!)+(R226*#REF!)+(S226*#REF!)+(T226*#REF!)+(U226*#REF!)+(V226*#REF!)+(W226*#REF!)+(X226*#REF!)+(Y226*#REF!)+(Z226*#REF!)+(AA226*#REF!)+(AB226*#REF!)+(AC226*#REF!)+(AD226*#REF!)+(AE226*#REF!)+(AF226*#REF!)+(AG226*#REF!)+(AH226*#REF!)+(AI226*#REF!)+(AJ226*#REF!)+(AK226*#REF!)+(AL226*#REF!)+(AM226*#REF!)+(AN226*#REF!)+(AO226*#REF!)+(AP226*#REF!)+(AQ226*#REF!)+(AR226*#REF!)+(AS226*#REF!)+(AT226*#REF!)</f>
        <v>#REF!</v>
      </c>
      <c r="AX226" s="35" t="e">
        <f>#REF!+#REF!+#REF!+#REF!+#REF!+#REF!+#REF!+#REF!+#REF!+#REF!+#REF!+#REF!+#REF!+#REF!+#REF!+#REF!+#REF!+#REF!</f>
        <v>#REF!</v>
      </c>
      <c r="AY226" s="45" t="s">
        <v>111</v>
      </c>
      <c r="AZ226" s="45" t="s">
        <v>92</v>
      </c>
      <c r="BA226" s="45" t="s">
        <v>93</v>
      </c>
      <c r="BB226" s="45"/>
      <c r="BC226" s="45"/>
      <c r="BD226" s="45" t="s">
        <v>94</v>
      </c>
      <c r="BE226" s="26"/>
      <c r="BF226" s="26"/>
      <c r="BG226" s="26"/>
      <c r="BH226" s="26" t="s">
        <v>95</v>
      </c>
      <c r="BI226" s="26" t="s">
        <v>96</v>
      </c>
      <c r="BJ226" s="26" t="s">
        <v>789</v>
      </c>
      <c r="BK226" s="26"/>
      <c r="BL226" s="26" t="s">
        <v>445</v>
      </c>
      <c r="BM226" s="26"/>
      <c r="BN226" s="26" t="s">
        <v>128</v>
      </c>
      <c r="BO226" s="26"/>
      <c r="BP226" s="26">
        <v>2</v>
      </c>
      <c r="BQ226" s="26"/>
      <c r="BR226" s="26">
        <v>2</v>
      </c>
      <c r="BS226" s="26"/>
      <c r="BT226" s="26"/>
      <c r="BU226" s="42" t="s">
        <v>790</v>
      </c>
      <c r="BV226" s="26"/>
      <c r="BW226" s="26"/>
    </row>
    <row r="227" spans="1:75" ht="33.75" x14ac:dyDescent="0.25">
      <c r="A227" s="24" t="s">
        <v>75</v>
      </c>
      <c r="B227" s="37" t="s">
        <v>76</v>
      </c>
      <c r="C227" s="39">
        <v>25658</v>
      </c>
      <c r="D227" s="40">
        <v>371</v>
      </c>
      <c r="E227" s="26">
        <v>1215</v>
      </c>
      <c r="F227" s="26"/>
      <c r="G227" s="42" t="s">
        <v>100</v>
      </c>
      <c r="H227" s="43"/>
      <c r="I227" s="44" t="s">
        <v>132</v>
      </c>
      <c r="J227" s="45"/>
      <c r="K227" s="41" t="s">
        <v>1334</v>
      </c>
      <c r="L227" s="26" t="s">
        <v>81</v>
      </c>
      <c r="M227" s="26" t="s">
        <v>791</v>
      </c>
      <c r="N227" s="26" t="s">
        <v>792</v>
      </c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46"/>
      <c r="AV227" s="35"/>
      <c r="AW227" s="35"/>
      <c r="AX227" s="35"/>
      <c r="AY227" s="45"/>
      <c r="AZ227" s="45"/>
      <c r="BA227" s="45"/>
      <c r="BB227" s="45"/>
      <c r="BC227" s="45"/>
      <c r="BD227" s="45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42" t="s">
        <v>793</v>
      </c>
      <c r="BV227" s="26" t="s">
        <v>794</v>
      </c>
      <c r="BW227" s="26"/>
    </row>
    <row r="228" spans="1:75" ht="112.5" x14ac:dyDescent="0.25">
      <c r="A228" s="24" t="s">
        <v>75</v>
      </c>
      <c r="B228" s="37" t="s">
        <v>76</v>
      </c>
      <c r="C228" s="39">
        <v>25659</v>
      </c>
      <c r="D228" s="40">
        <v>372</v>
      </c>
      <c r="E228" s="26" t="s">
        <v>795</v>
      </c>
      <c r="F228" s="26"/>
      <c r="G228" s="42" t="s">
        <v>100</v>
      </c>
      <c r="H228" s="43" t="s">
        <v>79</v>
      </c>
      <c r="I228" s="44" t="s">
        <v>101</v>
      </c>
      <c r="J228" s="45"/>
      <c r="K228" s="41" t="s">
        <v>1334</v>
      </c>
      <c r="L228" s="26" t="s">
        <v>133</v>
      </c>
      <c r="M228" s="26" t="s">
        <v>178</v>
      </c>
      <c r="N228" s="26" t="s">
        <v>612</v>
      </c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46" t="e">
        <f t="shared" si="7"/>
        <v>#REF!</v>
      </c>
      <c r="AV228" s="35">
        <f t="shared" si="8"/>
        <v>0</v>
      </c>
      <c r="AW228" s="35" t="e">
        <f>(O228*#REF!)+(P228*#REF!)+(Q228*#REF!)+(R228*#REF!)+(S228*#REF!)+(T228*#REF!)+(U228*#REF!)+(V228*#REF!)+(W228*#REF!)+(X228*#REF!)+(Y228*#REF!)+(Z228*#REF!)+(AA228*#REF!)+(AB228*#REF!)+(AC228*#REF!)+(AD228*#REF!)+(AE228*#REF!)+(AF228*#REF!)+(AG228*#REF!)+(AH228*#REF!)+(AI228*#REF!)+(AJ228*#REF!)+(AK228*#REF!)+(AL228*#REF!)+(AM228*#REF!)+(AN228*#REF!)+(AO228*#REF!)+(AP228*#REF!)+(AQ228*#REF!)+(AR228*#REF!)+(AS228*#REF!)+(AT228*#REF!)</f>
        <v>#REF!</v>
      </c>
      <c r="AX228" s="49"/>
      <c r="AY228" s="45"/>
      <c r="AZ228" s="45"/>
      <c r="BA228" s="45"/>
      <c r="BB228" s="45"/>
      <c r="BC228" s="45"/>
      <c r="BD228" s="45"/>
      <c r="BE228" s="26"/>
      <c r="BF228" s="26"/>
      <c r="BG228" s="26"/>
      <c r="BH228" s="26"/>
      <c r="BI228" s="26"/>
      <c r="BJ228" s="26"/>
      <c r="BK228" s="26"/>
      <c r="BL228" s="26"/>
      <c r="BM228" s="26" t="s">
        <v>796</v>
      </c>
      <c r="BN228" s="26" t="s">
        <v>797</v>
      </c>
      <c r="BO228" s="26" t="s">
        <v>798</v>
      </c>
      <c r="BP228" s="26"/>
      <c r="BQ228" s="26"/>
      <c r="BR228" s="26"/>
      <c r="BS228" s="26"/>
      <c r="BT228" s="26"/>
      <c r="BU228" s="42"/>
      <c r="BV228" s="26" t="s">
        <v>352</v>
      </c>
      <c r="BW228" s="26"/>
    </row>
    <row r="229" spans="1:75" ht="56.25" x14ac:dyDescent="0.25">
      <c r="A229" s="24" t="s">
        <v>75</v>
      </c>
      <c r="B229" s="37" t="s">
        <v>76</v>
      </c>
      <c r="C229" s="39">
        <v>25660</v>
      </c>
      <c r="D229" s="40">
        <v>373</v>
      </c>
      <c r="E229" s="26">
        <v>1040</v>
      </c>
      <c r="F229" s="26"/>
      <c r="G229" s="42" t="s">
        <v>281</v>
      </c>
      <c r="H229" s="43"/>
      <c r="I229" s="44" t="s">
        <v>175</v>
      </c>
      <c r="J229" s="45" t="s">
        <v>80</v>
      </c>
      <c r="K229" s="41" t="s">
        <v>1334</v>
      </c>
      <c r="L229" s="26" t="s">
        <v>81</v>
      </c>
      <c r="M229" s="26" t="s">
        <v>328</v>
      </c>
      <c r="N229" s="26" t="s">
        <v>329</v>
      </c>
      <c r="O229" s="26">
        <v>1</v>
      </c>
      <c r="P229" s="26">
        <v>1</v>
      </c>
      <c r="Q229" s="26">
        <v>1</v>
      </c>
      <c r="R229" s="26">
        <v>1</v>
      </c>
      <c r="S229" s="26"/>
      <c r="T229" s="26"/>
      <c r="U229" s="26">
        <v>0</v>
      </c>
      <c r="V229" s="26">
        <v>1</v>
      </c>
      <c r="W229" s="26">
        <v>-1</v>
      </c>
      <c r="X229" s="26">
        <v>0</v>
      </c>
      <c r="Y229" s="26">
        <v>1</v>
      </c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>
        <v>0</v>
      </c>
      <c r="AT229" s="26">
        <v>1</v>
      </c>
      <c r="AU229" s="46" t="e">
        <f t="shared" si="7"/>
        <v>#REF!</v>
      </c>
      <c r="AV229" s="35">
        <f t="shared" si="8"/>
        <v>11</v>
      </c>
      <c r="AW229" s="35" t="e">
        <f>(O229*#REF!)+(P229*#REF!)+(Q229*#REF!)+(R229*#REF!)+(S229*#REF!)+(T229*#REF!)+(U229*#REF!)+(V229*#REF!)+(W229*#REF!)+(X229*#REF!)+(Y229*#REF!)+(Z229*#REF!)+(AA229*#REF!)+(AB229*#REF!)+(AC229*#REF!)+(AD229*#REF!)+(AE229*#REF!)+(AF229*#REF!)+(AG229*#REF!)+(AH229*#REF!)+(AI229*#REF!)+(AJ229*#REF!)+(AK229*#REF!)+(AL229*#REF!)+(AM229*#REF!)+(AN229*#REF!)+(AO229*#REF!)+(AP229*#REF!)+(AQ229*#REF!)+(AR229*#REF!)+(AS229*#REF!)+(AT229*#REF!)</f>
        <v>#REF!</v>
      </c>
      <c r="AX229" s="35" t="e">
        <f>#REF!+#REF!+#REF!+#REF!+#REF!+#REF!+#REF!+#REF!+#REF!+#REF!+#REF!</f>
        <v>#REF!</v>
      </c>
      <c r="AY229" s="45"/>
      <c r="AZ229" s="45"/>
      <c r="BA229" s="45"/>
      <c r="BB229" s="45"/>
      <c r="BC229" s="45"/>
      <c r="BD229" s="45"/>
      <c r="BE229" s="26"/>
      <c r="BF229" s="26"/>
      <c r="BG229" s="26"/>
      <c r="BH229" s="26" t="s">
        <v>282</v>
      </c>
      <c r="BI229" s="26" t="s">
        <v>330</v>
      </c>
      <c r="BJ229" s="26"/>
      <c r="BK229" s="26"/>
      <c r="BL229" s="26" t="s">
        <v>445</v>
      </c>
      <c r="BM229" s="26"/>
      <c r="BN229" s="26" t="s">
        <v>128</v>
      </c>
      <c r="BO229" s="26"/>
      <c r="BP229" s="26"/>
      <c r="BQ229" s="26"/>
      <c r="BR229" s="26"/>
      <c r="BS229" s="26"/>
      <c r="BT229" s="26"/>
      <c r="BU229" s="42" t="s">
        <v>799</v>
      </c>
      <c r="BV229" s="26"/>
      <c r="BW229" s="26"/>
    </row>
    <row r="230" spans="1:75" ht="27" x14ac:dyDescent="0.25">
      <c r="A230" s="24" t="s">
        <v>75</v>
      </c>
      <c r="B230" s="37" t="s">
        <v>76</v>
      </c>
      <c r="C230" s="39">
        <v>25661</v>
      </c>
      <c r="D230" s="40">
        <v>374</v>
      </c>
      <c r="E230" s="26">
        <v>1121</v>
      </c>
      <c r="F230" s="26"/>
      <c r="G230" s="42" t="s">
        <v>78</v>
      </c>
      <c r="H230" s="43" t="s">
        <v>79</v>
      </c>
      <c r="I230" s="44" t="s">
        <v>79</v>
      </c>
      <c r="J230" s="45"/>
      <c r="K230" s="41" t="s">
        <v>1334</v>
      </c>
      <c r="L230" s="26" t="s">
        <v>81</v>
      </c>
      <c r="M230" s="26" t="s">
        <v>82</v>
      </c>
      <c r="N230" s="26" t="s">
        <v>150</v>
      </c>
      <c r="O230" s="26">
        <v>-1</v>
      </c>
      <c r="P230" s="26">
        <v>-1</v>
      </c>
      <c r="Q230" s="26">
        <v>-1</v>
      </c>
      <c r="R230" s="26">
        <v>-1</v>
      </c>
      <c r="S230" s="26">
        <v>-2</v>
      </c>
      <c r="T230" s="26">
        <v>-1</v>
      </c>
      <c r="U230" s="26">
        <v>-1</v>
      </c>
      <c r="V230" s="26"/>
      <c r="W230" s="26">
        <v>-1</v>
      </c>
      <c r="X230" s="26">
        <v>-1</v>
      </c>
      <c r="Y230" s="26">
        <v>-1</v>
      </c>
      <c r="Z230" s="26"/>
      <c r="AA230" s="26">
        <v>-1</v>
      </c>
      <c r="AB230" s="26">
        <v>-1</v>
      </c>
      <c r="AC230" s="26">
        <v>-1</v>
      </c>
      <c r="AD230" s="26">
        <v>0</v>
      </c>
      <c r="AE230" s="26">
        <v>-1</v>
      </c>
      <c r="AF230" s="26">
        <v>-1</v>
      </c>
      <c r="AG230" s="26">
        <v>-1</v>
      </c>
      <c r="AH230" s="26"/>
      <c r="AI230" s="26">
        <v>-1</v>
      </c>
      <c r="AJ230" s="26"/>
      <c r="AK230" s="26"/>
      <c r="AL230" s="26">
        <v>-1</v>
      </c>
      <c r="AM230" s="26"/>
      <c r="AN230" s="26"/>
      <c r="AO230" s="26"/>
      <c r="AP230" s="26">
        <v>-1</v>
      </c>
      <c r="AQ230" s="26">
        <v>-1</v>
      </c>
      <c r="AR230" s="26"/>
      <c r="AS230" s="26">
        <v>-2</v>
      </c>
      <c r="AT230" s="26">
        <v>-1</v>
      </c>
      <c r="AU230" s="46" t="e">
        <f t="shared" si="7"/>
        <v>#REF!</v>
      </c>
      <c r="AV230" s="35">
        <f t="shared" si="8"/>
        <v>23</v>
      </c>
      <c r="AW230" s="35" t="e">
        <f>(O230*#REF!)+(P230*#REF!)+(Q230*#REF!)+(R230*#REF!)+(S230*#REF!)+(T230*#REF!)+(U230*#REF!)+(V230*#REF!)+(W230*#REF!)+(X230*#REF!)+(Y230*#REF!)+(Z230*#REF!)+(AA230*#REF!)+(AB230*#REF!)+(AC230*#REF!)+(AD230*#REF!)+(AE230*#REF!)+(AF230*#REF!)+(AG230*#REF!)+(AH230*#REF!)+(AI230*#REF!)+(AJ230*#REF!)+(AK230*#REF!)+(AL230*#REF!)+(AM230*#REF!)+(AN230*#REF!)+(AO230*#REF!)+(AP230*#REF!)+(AQ230*#REF!)+(AR230*#REF!)+(AS230*#REF!)+(AT230*#REF!)</f>
        <v>#REF!</v>
      </c>
      <c r="AX230" s="35" t="e">
        <f>#REF!+#REF!+#REF!+#REF!+#REF!+#REF!+#REF!+#REF!+#REF!+#REF!+#REF!+#REF!+#REF!+#REF!+#REF!+#REF!+#REF!+#REF!+#REF!+#REF!+#REF!+#REF!+#REF!</f>
        <v>#REF!</v>
      </c>
      <c r="AY230" s="45" t="s">
        <v>92</v>
      </c>
      <c r="AZ230" s="45" t="s">
        <v>105</v>
      </c>
      <c r="BA230" s="45" t="s">
        <v>93</v>
      </c>
      <c r="BB230" s="45"/>
      <c r="BC230" s="45"/>
      <c r="BD230" s="45" t="s">
        <v>800</v>
      </c>
      <c r="BE230" s="26"/>
      <c r="BF230" s="26"/>
      <c r="BG230" s="26"/>
      <c r="BH230" s="26" t="s">
        <v>84</v>
      </c>
      <c r="BI230" s="26" t="s">
        <v>85</v>
      </c>
      <c r="BJ230" s="26" t="s">
        <v>102</v>
      </c>
      <c r="BK230" s="26"/>
      <c r="BL230" s="26" t="s">
        <v>801</v>
      </c>
      <c r="BM230" s="26"/>
      <c r="BN230" s="26" t="s">
        <v>128</v>
      </c>
      <c r="BO230" s="26"/>
      <c r="BP230" s="26">
        <v>1</v>
      </c>
      <c r="BQ230" s="26"/>
      <c r="BR230" s="26">
        <v>1</v>
      </c>
      <c r="BS230" s="26">
        <v>1</v>
      </c>
      <c r="BT230" s="26" t="s">
        <v>226</v>
      </c>
      <c r="BU230" s="42"/>
      <c r="BV230" s="26" t="s">
        <v>802</v>
      </c>
      <c r="BW230" s="26" t="s">
        <v>130</v>
      </c>
    </row>
    <row r="231" spans="1:75" ht="45" x14ac:dyDescent="0.25">
      <c r="A231" s="24" t="s">
        <v>75</v>
      </c>
      <c r="B231" s="37" t="s">
        <v>76</v>
      </c>
      <c r="C231" s="39">
        <v>25662</v>
      </c>
      <c r="D231" s="40">
        <v>375</v>
      </c>
      <c r="E231" s="26">
        <v>1155</v>
      </c>
      <c r="F231" s="26"/>
      <c r="G231" s="42" t="s">
        <v>281</v>
      </c>
      <c r="H231" s="43" t="s">
        <v>114</v>
      </c>
      <c r="I231" s="44" t="s">
        <v>114</v>
      </c>
      <c r="J231" s="45" t="s">
        <v>80</v>
      </c>
      <c r="K231" s="41" t="s">
        <v>1334</v>
      </c>
      <c r="L231" s="26" t="s">
        <v>81</v>
      </c>
      <c r="M231" s="26" t="s">
        <v>126</v>
      </c>
      <c r="N231" s="26" t="s">
        <v>162</v>
      </c>
      <c r="O231" s="26">
        <v>1</v>
      </c>
      <c r="P231" s="26">
        <v>1</v>
      </c>
      <c r="Q231" s="26">
        <v>1</v>
      </c>
      <c r="R231" s="26">
        <v>1</v>
      </c>
      <c r="S231" s="26">
        <v>1</v>
      </c>
      <c r="T231" s="26">
        <v>0</v>
      </c>
      <c r="U231" s="26">
        <v>0</v>
      </c>
      <c r="V231" s="26">
        <v>-1</v>
      </c>
      <c r="W231" s="26">
        <v>1</v>
      </c>
      <c r="X231" s="26">
        <v>1</v>
      </c>
      <c r="Y231" s="26">
        <v>-1</v>
      </c>
      <c r="Z231" s="26"/>
      <c r="AA231" s="26">
        <v>1</v>
      </c>
      <c r="AB231" s="26">
        <v>1</v>
      </c>
      <c r="AC231" s="26">
        <v>1</v>
      </c>
      <c r="AD231" s="26">
        <v>1</v>
      </c>
      <c r="AE231" s="26">
        <v>1</v>
      </c>
      <c r="AF231" s="26">
        <v>1</v>
      </c>
      <c r="AG231" s="26">
        <v>1</v>
      </c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>
        <v>1</v>
      </c>
      <c r="AT231" s="26">
        <v>1</v>
      </c>
      <c r="AU231" s="46" t="e">
        <f t="shared" si="7"/>
        <v>#REF!</v>
      </c>
      <c r="AV231" s="35">
        <f t="shared" si="8"/>
        <v>20</v>
      </c>
      <c r="AW231" s="35" t="e">
        <f>(O231*#REF!)+(P231*#REF!)+(Q231*#REF!)+(R231*#REF!)+(S231*#REF!)+(T231*#REF!)+(U231*#REF!)+(V231*#REF!)+(W231*#REF!)+(X231*#REF!)+(Y231*#REF!)+(Z231*#REF!)+(AA231*#REF!)+(AB231*#REF!)+(AC231*#REF!)+(AD231*#REF!)+(AE231*#REF!)+(AF231*#REF!)+(AG231*#REF!)+(AH231*#REF!)+(AI231*#REF!)+(AJ231*#REF!)+(AK231*#REF!)+(AL231*#REF!)+(AM231*#REF!)+(AN231*#REF!)+(AO231*#REF!)+(AP231*#REF!)+(AQ231*#REF!)+(AR231*#REF!)+(AS231*#REF!)+(AT231*#REF!)</f>
        <v>#REF!</v>
      </c>
      <c r="AX231" s="35" t="e">
        <f>#REF!+#REF!+#REF!+#REF!+#REF!+#REF!+#REF!+#REF!+#REF!+#REF!+#REF!+#REF!+#REF!+#REF!+#REF!+#REF!+#REF!+#REF!+#REF!+#REF!</f>
        <v>#REF!</v>
      </c>
      <c r="AY231" s="45" t="s">
        <v>411</v>
      </c>
      <c r="AZ231" s="45" t="s">
        <v>115</v>
      </c>
      <c r="BA231" s="45" t="s">
        <v>116</v>
      </c>
      <c r="BB231" s="45"/>
      <c r="BC231" s="45"/>
      <c r="BD231" s="45" t="s">
        <v>117</v>
      </c>
      <c r="BE231" s="26"/>
      <c r="BF231" s="26"/>
      <c r="BG231" s="26"/>
      <c r="BH231" s="26" t="s">
        <v>95</v>
      </c>
      <c r="BI231" s="26" t="s">
        <v>96</v>
      </c>
      <c r="BJ231" s="26" t="s">
        <v>150</v>
      </c>
      <c r="BK231" s="26"/>
      <c r="BL231" s="26" t="s">
        <v>445</v>
      </c>
      <c r="BM231" s="26"/>
      <c r="BN231" s="26" t="s">
        <v>128</v>
      </c>
      <c r="BO231" s="26"/>
      <c r="BP231" s="26">
        <v>3</v>
      </c>
      <c r="BQ231" s="26">
        <v>2</v>
      </c>
      <c r="BR231" s="26">
        <v>2</v>
      </c>
      <c r="BS231" s="26">
        <v>2</v>
      </c>
      <c r="BT231" s="26"/>
      <c r="BU231" s="42" t="s">
        <v>803</v>
      </c>
      <c r="BV231" s="26" t="s">
        <v>804</v>
      </c>
      <c r="BW231" s="26" t="s">
        <v>130</v>
      </c>
    </row>
    <row r="232" spans="1:75" ht="56.25" x14ac:dyDescent="0.25">
      <c r="A232" s="24" t="s">
        <v>75</v>
      </c>
      <c r="B232" s="37" t="s">
        <v>76</v>
      </c>
      <c r="C232" s="39">
        <v>25663</v>
      </c>
      <c r="D232" s="40">
        <v>376</v>
      </c>
      <c r="E232" s="26">
        <v>1085</v>
      </c>
      <c r="F232" s="26"/>
      <c r="G232" s="42" t="s">
        <v>78</v>
      </c>
      <c r="H232" s="43" t="s">
        <v>79</v>
      </c>
      <c r="I232" s="44" t="s">
        <v>79</v>
      </c>
      <c r="J232" s="45"/>
      <c r="K232" s="41" t="s">
        <v>1334</v>
      </c>
      <c r="L232" s="26" t="s">
        <v>81</v>
      </c>
      <c r="M232" s="26" t="s">
        <v>82</v>
      </c>
      <c r="N232" s="26" t="s">
        <v>568</v>
      </c>
      <c r="O232" s="26"/>
      <c r="P232" s="26"/>
      <c r="Q232" s="26"/>
      <c r="R232" s="26"/>
      <c r="S232" s="26"/>
      <c r="T232" s="26"/>
      <c r="U232" s="26"/>
      <c r="V232" s="26"/>
      <c r="W232" s="26">
        <v>-1</v>
      </c>
      <c r="X232" s="26"/>
      <c r="Y232" s="26">
        <v>-1</v>
      </c>
      <c r="Z232" s="26"/>
      <c r="AA232" s="26">
        <v>-1</v>
      </c>
      <c r="AB232" s="26">
        <v>-1</v>
      </c>
      <c r="AC232" s="26"/>
      <c r="AD232" s="26">
        <v>-1</v>
      </c>
      <c r="AE232" s="26">
        <v>-1</v>
      </c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>
        <v>-1</v>
      </c>
      <c r="AT232" s="26">
        <v>0</v>
      </c>
      <c r="AU232" s="46" t="e">
        <f t="shared" si="7"/>
        <v>#REF!</v>
      </c>
      <c r="AV232" s="35">
        <f t="shared" si="8"/>
        <v>8</v>
      </c>
      <c r="AW232" s="35" t="e">
        <f>(O232*#REF!)+(P232*#REF!)+(Q232*#REF!)+(R232*#REF!)+(S232*#REF!)+(T232*#REF!)+(U232*#REF!)+(V232*#REF!)+(W232*#REF!)+(X232*#REF!)+(Y232*#REF!)+(Z232*#REF!)+(AA232*#REF!)+(AB232*#REF!)+(AC232*#REF!)+(AD232*#REF!)+(AE232*#REF!)+(AF232*#REF!)+(AG232*#REF!)+(AH232*#REF!)+(AI232*#REF!)+(AJ232*#REF!)+(AK232*#REF!)+(AL232*#REF!)+(AM232*#REF!)+(AN232*#REF!)+(AO232*#REF!)+(AP232*#REF!)+(AQ232*#REF!)+(AR232*#REF!)+(AS232*#REF!)+(AT232*#REF!)</f>
        <v>#REF!</v>
      </c>
      <c r="AX232" s="35" t="e">
        <f>#REF!+#REF!+#REF!+#REF!+#REF!+#REF!+#REF!+#REF!</f>
        <v>#REF!</v>
      </c>
      <c r="AY232" s="45"/>
      <c r="AZ232" s="45"/>
      <c r="BA232" s="45"/>
      <c r="BB232" s="45"/>
      <c r="BC232" s="45"/>
      <c r="BD232" s="45"/>
      <c r="BE232" s="26"/>
      <c r="BF232" s="26"/>
      <c r="BG232" s="26"/>
      <c r="BH232" s="26" t="s">
        <v>84</v>
      </c>
      <c r="BI232" s="26" t="s">
        <v>85</v>
      </c>
      <c r="BJ232" s="26" t="s">
        <v>141</v>
      </c>
      <c r="BK232" s="26"/>
      <c r="BL232" s="26" t="s">
        <v>279</v>
      </c>
      <c r="BM232" s="26" t="s">
        <v>805</v>
      </c>
      <c r="BN232" s="26" t="s">
        <v>638</v>
      </c>
      <c r="BO232" s="26"/>
      <c r="BP232" s="26"/>
      <c r="BQ232" s="26"/>
      <c r="BR232" s="26"/>
      <c r="BS232" s="26"/>
      <c r="BT232" s="26" t="s">
        <v>806</v>
      </c>
      <c r="BU232" s="42"/>
      <c r="BV232" s="26" t="s">
        <v>763</v>
      </c>
      <c r="BW232" s="26" t="s">
        <v>130</v>
      </c>
    </row>
    <row r="233" spans="1:75" ht="33.75" x14ac:dyDescent="0.25">
      <c r="A233" s="24" t="s">
        <v>75</v>
      </c>
      <c r="B233" s="37" t="s">
        <v>76</v>
      </c>
      <c r="C233" s="39">
        <v>25664</v>
      </c>
      <c r="D233" s="40">
        <v>377</v>
      </c>
      <c r="E233" s="26">
        <v>1082</v>
      </c>
      <c r="F233" s="26"/>
      <c r="G233" s="42" t="s">
        <v>281</v>
      </c>
      <c r="H233" s="43"/>
      <c r="I233" s="44" t="s">
        <v>175</v>
      </c>
      <c r="J233" s="45" t="s">
        <v>80</v>
      </c>
      <c r="K233" s="41" t="s">
        <v>1334</v>
      </c>
      <c r="L233" s="26" t="s">
        <v>81</v>
      </c>
      <c r="M233" s="26" t="s">
        <v>89</v>
      </c>
      <c r="N233" s="26" t="s">
        <v>90</v>
      </c>
      <c r="O233" s="26">
        <v>1</v>
      </c>
      <c r="P233" s="26">
        <v>1</v>
      </c>
      <c r="Q233" s="26">
        <v>1</v>
      </c>
      <c r="R233" s="26">
        <v>1</v>
      </c>
      <c r="S233" s="26">
        <v>0</v>
      </c>
      <c r="T233" s="26">
        <v>0</v>
      </c>
      <c r="U233" s="26">
        <v>1</v>
      </c>
      <c r="V233" s="26">
        <v>1</v>
      </c>
      <c r="W233" s="26">
        <v>1</v>
      </c>
      <c r="X233" s="26">
        <v>1</v>
      </c>
      <c r="Y233" s="26">
        <v>1</v>
      </c>
      <c r="Z233" s="26"/>
      <c r="AA233" s="26">
        <v>-1</v>
      </c>
      <c r="AB233" s="26">
        <v>-1</v>
      </c>
      <c r="AC233" s="26">
        <v>-1</v>
      </c>
      <c r="AD233" s="26">
        <v>-1</v>
      </c>
      <c r="AE233" s="26">
        <v>-1</v>
      </c>
      <c r="AF233" s="26">
        <v>1</v>
      </c>
      <c r="AG233" s="26">
        <v>1</v>
      </c>
      <c r="AH233" s="26"/>
      <c r="AI233" s="26">
        <v>1</v>
      </c>
      <c r="AJ233" s="26"/>
      <c r="AK233" s="26"/>
      <c r="AL233" s="26">
        <v>1</v>
      </c>
      <c r="AM233" s="26"/>
      <c r="AN233" s="26"/>
      <c r="AO233" s="26"/>
      <c r="AP233" s="26">
        <v>1</v>
      </c>
      <c r="AQ233" s="26">
        <v>1</v>
      </c>
      <c r="AR233" s="26"/>
      <c r="AS233" s="26">
        <v>1</v>
      </c>
      <c r="AT233" s="26">
        <v>1</v>
      </c>
      <c r="AU233" s="46" t="e">
        <f t="shared" si="7"/>
        <v>#REF!</v>
      </c>
      <c r="AV233" s="35">
        <f t="shared" si="8"/>
        <v>24</v>
      </c>
      <c r="AW233" s="35" t="e">
        <f>(O233*#REF!)+(P233*#REF!)+(Q233*#REF!)+(R233*#REF!)+(S233*#REF!)+(T233*#REF!)+(U233*#REF!)+(V233*#REF!)+(W233*#REF!)+(X233*#REF!)+(Y233*#REF!)+(Z233*#REF!)+(AA233*#REF!)+(AB233*#REF!)+(AC233*#REF!)+(AD233*#REF!)+(AE233*#REF!)+(AF233*#REF!)+(AG233*#REF!)+(AH233*#REF!)+(AI233*#REF!)+(AJ233*#REF!)+(AK233*#REF!)+(AL233*#REF!)+(AM233*#REF!)+(AN233*#REF!)+(AO233*#REF!)+(AP233*#REF!)+(AQ233*#REF!)+(AR233*#REF!)+(AS233*#REF!)+(AT233*#REF!)</f>
        <v>#REF!</v>
      </c>
      <c r="AX233" s="35" t="e">
        <f>#REF!+#REF!+#REF!+#REF!+#REF!+#REF!+#REF!+#REF!+#REF!+#REF!+#REF!+#REF!+#REF!+#REF!+#REF!+#REF!+#REF!+#REF!+#REF!+#REF!+#REF!+#REF!+#REF!+#REF!</f>
        <v>#REF!</v>
      </c>
      <c r="AY233" s="45" t="s">
        <v>115</v>
      </c>
      <c r="AZ233" s="45" t="s">
        <v>341</v>
      </c>
      <c r="BA233" s="45" t="s">
        <v>116</v>
      </c>
      <c r="BB233" s="45"/>
      <c r="BC233" s="45"/>
      <c r="BD233" s="45" t="s">
        <v>117</v>
      </c>
      <c r="BE233" s="26"/>
      <c r="BF233" s="26"/>
      <c r="BG233" s="26"/>
      <c r="BH233" s="26" t="s">
        <v>95</v>
      </c>
      <c r="BI233" s="26" t="s">
        <v>96</v>
      </c>
      <c r="BJ233" s="26" t="s">
        <v>807</v>
      </c>
      <c r="BK233" s="26"/>
      <c r="BL233" s="26" t="s">
        <v>445</v>
      </c>
      <c r="BM233" s="26"/>
      <c r="BN233" s="26" t="s">
        <v>128</v>
      </c>
      <c r="BO233" s="26"/>
      <c r="BP233" s="26">
        <v>3</v>
      </c>
      <c r="BQ233" s="26"/>
      <c r="BR233" s="26">
        <v>2</v>
      </c>
      <c r="BS233" s="26">
        <v>2</v>
      </c>
      <c r="BT233" s="26"/>
      <c r="BU233" s="42" t="s">
        <v>808</v>
      </c>
      <c r="BV233" s="26"/>
      <c r="BW233" s="26"/>
    </row>
    <row r="234" spans="1:75" ht="56.25" x14ac:dyDescent="0.25">
      <c r="A234" s="24" t="s">
        <v>75</v>
      </c>
      <c r="B234" s="37" t="s">
        <v>76</v>
      </c>
      <c r="C234" s="39">
        <v>25665</v>
      </c>
      <c r="D234" s="40">
        <v>379</v>
      </c>
      <c r="E234" s="26">
        <v>1164</v>
      </c>
      <c r="F234" s="26"/>
      <c r="G234" s="42" t="s">
        <v>78</v>
      </c>
      <c r="H234" s="43" t="s">
        <v>79</v>
      </c>
      <c r="I234" s="44" t="s">
        <v>79</v>
      </c>
      <c r="J234" s="45" t="s">
        <v>80</v>
      </c>
      <c r="K234" s="41" t="s">
        <v>1334</v>
      </c>
      <c r="L234" s="26" t="s">
        <v>81</v>
      </c>
      <c r="M234" s="26" t="s">
        <v>328</v>
      </c>
      <c r="N234" s="26" t="s">
        <v>329</v>
      </c>
      <c r="O234" s="26"/>
      <c r="P234" s="26"/>
      <c r="Q234" s="26">
        <v>-1</v>
      </c>
      <c r="R234" s="26"/>
      <c r="S234" s="26">
        <v>-2</v>
      </c>
      <c r="T234" s="26">
        <v>-1</v>
      </c>
      <c r="U234" s="26"/>
      <c r="V234" s="26">
        <v>-1</v>
      </c>
      <c r="W234" s="26"/>
      <c r="X234" s="26">
        <v>-1</v>
      </c>
      <c r="Y234" s="26"/>
      <c r="Z234" s="26"/>
      <c r="AA234" s="26">
        <v>-1</v>
      </c>
      <c r="AB234" s="26">
        <v>-1</v>
      </c>
      <c r="AC234" s="26">
        <v>-1</v>
      </c>
      <c r="AD234" s="26">
        <v>0</v>
      </c>
      <c r="AE234" s="26">
        <v>-1</v>
      </c>
      <c r="AF234" s="26">
        <v>-2</v>
      </c>
      <c r="AG234" s="26">
        <v>-2</v>
      </c>
      <c r="AH234" s="26"/>
      <c r="AI234" s="26">
        <v>-1</v>
      </c>
      <c r="AJ234" s="26"/>
      <c r="AK234" s="26"/>
      <c r="AL234" s="26"/>
      <c r="AM234" s="26"/>
      <c r="AN234" s="26"/>
      <c r="AO234" s="26"/>
      <c r="AP234" s="26">
        <v>-1</v>
      </c>
      <c r="AQ234" s="26"/>
      <c r="AR234" s="26"/>
      <c r="AS234" s="26">
        <v>-2</v>
      </c>
      <c r="AT234" s="26">
        <v>-1</v>
      </c>
      <c r="AU234" s="46" t="e">
        <f t="shared" si="7"/>
        <v>#REF!</v>
      </c>
      <c r="AV234" s="35">
        <f t="shared" si="8"/>
        <v>16</v>
      </c>
      <c r="AW234" s="35" t="e">
        <f>(O234*#REF!)+(P234*#REF!)+(Q234*#REF!)+(R234*#REF!)+(S234*#REF!)+(T234*#REF!)+(U234*#REF!)+(V234*#REF!)+(W234*#REF!)+(X234*#REF!)+(Y234*#REF!)+(Z234*#REF!)+(AA234*#REF!)+(AB234*#REF!)+(AC234*#REF!)+(AD234*#REF!)+(AE234*#REF!)+(AF234*#REF!)+(AG234*#REF!)+(AH234*#REF!)+(AI234*#REF!)+(AJ234*#REF!)+(AK234*#REF!)+(AL234*#REF!)+(AM234*#REF!)+(AN234*#REF!)+(AO234*#REF!)+(AP234*#REF!)+(AQ234*#REF!)+(AR234*#REF!)+(AS234*#REF!)+(AT234*#REF!)</f>
        <v>#REF!</v>
      </c>
      <c r="AX234" s="35" t="e">
        <f>#REF!+#REF!+#REF!+#REF!+#REF!+#REF!+#REF!+#REF!+#REF!+#REF!+#REF!+#REF!+#REF!+#REF!+#REF!+#REF!</f>
        <v>#REF!</v>
      </c>
      <c r="AY234" s="45" t="s">
        <v>576</v>
      </c>
      <c r="AZ234" s="45" t="s">
        <v>92</v>
      </c>
      <c r="BA234" s="45" t="s">
        <v>93</v>
      </c>
      <c r="BB234" s="45"/>
      <c r="BC234" s="45"/>
      <c r="BD234" s="45" t="s">
        <v>94</v>
      </c>
      <c r="BE234" s="26"/>
      <c r="BF234" s="26"/>
      <c r="BG234" s="26"/>
      <c r="BH234" s="26" t="s">
        <v>95</v>
      </c>
      <c r="BI234" s="26" t="s">
        <v>96</v>
      </c>
      <c r="BJ234" s="26" t="s">
        <v>336</v>
      </c>
      <c r="BK234" s="26"/>
      <c r="BL234" s="26" t="s">
        <v>445</v>
      </c>
      <c r="BM234" s="26"/>
      <c r="BN234" s="26" t="s">
        <v>128</v>
      </c>
      <c r="BO234" s="26"/>
      <c r="BP234" s="26">
        <v>3</v>
      </c>
      <c r="BQ234" s="26"/>
      <c r="BR234" s="26"/>
      <c r="BS234" s="26">
        <v>2</v>
      </c>
      <c r="BT234" s="26"/>
      <c r="BU234" s="42" t="s">
        <v>809</v>
      </c>
      <c r="BV234" s="26" t="s">
        <v>585</v>
      </c>
      <c r="BW234" s="26"/>
    </row>
    <row r="235" spans="1:75" ht="90" x14ac:dyDescent="0.25">
      <c r="A235" s="24" t="s">
        <v>75</v>
      </c>
      <c r="B235" s="37" t="s">
        <v>76</v>
      </c>
      <c r="C235" s="39">
        <v>25666</v>
      </c>
      <c r="D235" s="40">
        <v>381</v>
      </c>
      <c r="E235" s="26">
        <v>1103</v>
      </c>
      <c r="F235" s="26"/>
      <c r="G235" s="42" t="s">
        <v>78</v>
      </c>
      <c r="H235" s="43" t="s">
        <v>79</v>
      </c>
      <c r="I235" s="44" t="s">
        <v>79</v>
      </c>
      <c r="J235" s="45"/>
      <c r="K235" s="41" t="s">
        <v>1334</v>
      </c>
      <c r="L235" s="26" t="s">
        <v>81</v>
      </c>
      <c r="M235" s="26" t="s">
        <v>82</v>
      </c>
      <c r="N235" s="26" t="s">
        <v>238</v>
      </c>
      <c r="O235" s="26">
        <v>-1</v>
      </c>
      <c r="P235" s="26">
        <v>-1</v>
      </c>
      <c r="Q235" s="26">
        <v>-1</v>
      </c>
      <c r="R235" s="26">
        <v>-1</v>
      </c>
      <c r="S235" s="26"/>
      <c r="T235" s="26">
        <v>-1</v>
      </c>
      <c r="U235" s="26">
        <v>-1</v>
      </c>
      <c r="V235" s="26"/>
      <c r="W235" s="26">
        <v>-1</v>
      </c>
      <c r="X235" s="26">
        <v>-1</v>
      </c>
      <c r="Y235" s="26">
        <v>-1</v>
      </c>
      <c r="Z235" s="26"/>
      <c r="AA235" s="26">
        <v>0</v>
      </c>
      <c r="AB235" s="26">
        <v>0</v>
      </c>
      <c r="AC235" s="26">
        <v>-1</v>
      </c>
      <c r="AD235" s="26">
        <v>1</v>
      </c>
      <c r="AE235" s="26">
        <v>-2</v>
      </c>
      <c r="AF235" s="26">
        <v>-1</v>
      </c>
      <c r="AG235" s="26">
        <v>-2</v>
      </c>
      <c r="AH235" s="26">
        <v>-1</v>
      </c>
      <c r="AI235" s="26">
        <v>-1</v>
      </c>
      <c r="AJ235" s="26">
        <v>-2</v>
      </c>
      <c r="AK235" s="26"/>
      <c r="AL235" s="26">
        <v>-1</v>
      </c>
      <c r="AM235" s="26">
        <v>0</v>
      </c>
      <c r="AN235" s="26">
        <v>-1</v>
      </c>
      <c r="AO235" s="26">
        <v>-1</v>
      </c>
      <c r="AP235" s="26">
        <v>-1</v>
      </c>
      <c r="AQ235" s="26">
        <v>-1</v>
      </c>
      <c r="AR235" s="26">
        <v>-1</v>
      </c>
      <c r="AS235" s="26">
        <v>-1</v>
      </c>
      <c r="AT235" s="26">
        <v>-1</v>
      </c>
      <c r="AU235" s="46" t="e">
        <f t="shared" si="7"/>
        <v>#REF!</v>
      </c>
      <c r="AV235" s="35">
        <f t="shared" si="8"/>
        <v>28</v>
      </c>
      <c r="AW235" s="35" t="e">
        <f>(O235*#REF!)+(P235*#REF!)+(Q235*#REF!)+(R235*#REF!)+(S235*#REF!)+(T235*#REF!)+(U235*#REF!)+(V235*#REF!)+(W235*#REF!)+(X235*#REF!)+(Y235*#REF!)+(Z235*#REF!)+(AA235*#REF!)+(AB235*#REF!)+(AC235*#REF!)+(AD235*#REF!)+(AE235*#REF!)+(AF235*#REF!)+(AG235*#REF!)+(AH235*#REF!)+(AI235*#REF!)+(AJ235*#REF!)+(AK235*#REF!)+(AL235*#REF!)+(AM235*#REF!)+(AN235*#REF!)+(AO235*#REF!)+(AP235*#REF!)+(AQ235*#REF!)+(AR235*#REF!)+(AS235*#REF!)+(AT235*#REF!)</f>
        <v>#REF!</v>
      </c>
      <c r="AX235" s="35" t="e">
        <f>#REF!+#REF!+#REF!+#REF!+#REF!+#REF!+#REF!+#REF!+#REF!+#REF!+#REF!+#REF!+#REF!+#REF!+#REF!+#REF!+#REF!+#REF!+#REF!+#REF!+#REF!+#REF!+#REF!+#REF!+#REF!+#REF!+#REF!+#REF!</f>
        <v>#REF!</v>
      </c>
      <c r="AY235" s="45" t="s">
        <v>92</v>
      </c>
      <c r="AZ235" s="45" t="s">
        <v>105</v>
      </c>
      <c r="BA235" s="45" t="s">
        <v>93</v>
      </c>
      <c r="BB235" s="45" t="s">
        <v>111</v>
      </c>
      <c r="BC235" s="45"/>
      <c r="BD235" s="45" t="s">
        <v>93</v>
      </c>
      <c r="BE235" s="26"/>
      <c r="BF235" s="26"/>
      <c r="BG235" s="26"/>
      <c r="BH235" s="26" t="s">
        <v>84</v>
      </c>
      <c r="BI235" s="26" t="s">
        <v>85</v>
      </c>
      <c r="BJ235" s="26" t="s">
        <v>83</v>
      </c>
      <c r="BK235" s="26"/>
      <c r="BL235" s="26" t="s">
        <v>588</v>
      </c>
      <c r="BM235" s="26"/>
      <c r="BN235" s="26" t="s">
        <v>810</v>
      </c>
      <c r="BO235" s="26"/>
      <c r="BP235" s="26">
        <v>1</v>
      </c>
      <c r="BQ235" s="26">
        <v>1</v>
      </c>
      <c r="BR235" s="26">
        <v>1</v>
      </c>
      <c r="BS235" s="26">
        <v>1</v>
      </c>
      <c r="BT235" s="26"/>
      <c r="BU235" s="42"/>
      <c r="BV235" s="26" t="s">
        <v>811</v>
      </c>
      <c r="BW235" s="26"/>
    </row>
    <row r="236" spans="1:75" ht="27" x14ac:dyDescent="0.25">
      <c r="A236" s="24" t="s">
        <v>75</v>
      </c>
      <c r="B236" s="37" t="s">
        <v>76</v>
      </c>
      <c r="C236" s="39">
        <v>25667</v>
      </c>
      <c r="D236" s="40">
        <v>382</v>
      </c>
      <c r="E236" s="26">
        <v>1091</v>
      </c>
      <c r="F236" s="26"/>
      <c r="G236" s="42" t="s">
        <v>276</v>
      </c>
      <c r="H236" s="43" t="s">
        <v>79</v>
      </c>
      <c r="I236" s="44" t="s">
        <v>206</v>
      </c>
      <c r="J236" s="45"/>
      <c r="K236" s="41" t="s">
        <v>1334</v>
      </c>
      <c r="L236" s="26" t="s">
        <v>81</v>
      </c>
      <c r="M236" s="26" t="s">
        <v>89</v>
      </c>
      <c r="N236" s="26" t="s">
        <v>333</v>
      </c>
      <c r="O236" s="26">
        <v>-1</v>
      </c>
      <c r="P236" s="26">
        <v>-1</v>
      </c>
      <c r="Q236" s="26">
        <v>0</v>
      </c>
      <c r="R236" s="26">
        <v>0</v>
      </c>
      <c r="S236" s="26">
        <v>0</v>
      </c>
      <c r="T236" s="26"/>
      <c r="U236" s="26">
        <v>1</v>
      </c>
      <c r="V236" s="26">
        <v>0</v>
      </c>
      <c r="W236" s="26">
        <v>-1</v>
      </c>
      <c r="X236" s="26">
        <v>1</v>
      </c>
      <c r="Y236" s="26">
        <v>-1</v>
      </c>
      <c r="Z236" s="26"/>
      <c r="AA236" s="26">
        <v>1</v>
      </c>
      <c r="AB236" s="26">
        <v>1</v>
      </c>
      <c r="AC236" s="26">
        <v>1</v>
      </c>
      <c r="AD236" s="26">
        <v>-1</v>
      </c>
      <c r="AE236" s="26">
        <v>-1</v>
      </c>
      <c r="AF236" s="26">
        <v>0</v>
      </c>
      <c r="AG236" s="26">
        <v>-1</v>
      </c>
      <c r="AH236" s="26">
        <v>-1</v>
      </c>
      <c r="AI236" s="26">
        <v>-1</v>
      </c>
      <c r="AJ236" s="26">
        <v>-1</v>
      </c>
      <c r="AK236" s="26">
        <v>-1</v>
      </c>
      <c r="AL236" s="26">
        <v>-1</v>
      </c>
      <c r="AM236" s="26">
        <v>-1</v>
      </c>
      <c r="AN236" s="26">
        <v>-1</v>
      </c>
      <c r="AO236" s="26">
        <v>-1</v>
      </c>
      <c r="AP236" s="26">
        <v>0</v>
      </c>
      <c r="AQ236" s="26">
        <v>0</v>
      </c>
      <c r="AR236" s="26">
        <v>-1</v>
      </c>
      <c r="AS236" s="26">
        <v>-1</v>
      </c>
      <c r="AT236" s="26">
        <v>0</v>
      </c>
      <c r="AU236" s="46" t="e">
        <f t="shared" si="7"/>
        <v>#REF!</v>
      </c>
      <c r="AV236" s="35">
        <f t="shared" si="8"/>
        <v>30</v>
      </c>
      <c r="AW236" s="35" t="e">
        <f>(O236*#REF!)+(P236*#REF!)+(Q236*#REF!)+(R236*#REF!)+(S236*#REF!)+(T236*#REF!)+(U236*#REF!)+(V236*#REF!)+(W236*#REF!)+(X236*#REF!)+(Y236*#REF!)+(Z236*#REF!)+(AA236*#REF!)+(AB236*#REF!)+(AC236*#REF!)+(AD236*#REF!)+(AE236*#REF!)+(AF236*#REF!)+(AG236*#REF!)+(AH236*#REF!)+(AI236*#REF!)+(AJ236*#REF!)+(AK236*#REF!)+(AL236*#REF!)+(AM236*#REF!)+(AN236*#REF!)+(AO236*#REF!)+(AP236*#REF!)+(AQ236*#REF!)+(AR236*#REF!)+(AS236*#REF!)+(AT236*#REF!)</f>
        <v>#REF!</v>
      </c>
      <c r="AX236" s="35" t="e">
        <f>#REF!+#REF!+#REF!+#REF!+#REF!+#REF!+#REF!+#REF!+#REF!+#REF!+#REF!+#REF!+#REF!+#REF!+#REF!+#REF!+#REF!+#REF!+#REF!+#REF!+#REF!+#REF!+#REF!+#REF!+#REF!+#REF!+#REF!+#REF!+#REF!+#REF!</f>
        <v>#REF!</v>
      </c>
      <c r="AY236" s="45" t="s">
        <v>411</v>
      </c>
      <c r="AZ236" s="45" t="s">
        <v>105</v>
      </c>
      <c r="BA236" s="45" t="s">
        <v>93</v>
      </c>
      <c r="BB236" s="45" t="s">
        <v>592</v>
      </c>
      <c r="BC236" s="45" t="s">
        <v>140</v>
      </c>
      <c r="BD236" s="45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42"/>
      <c r="BV236" s="26" t="s">
        <v>812</v>
      </c>
      <c r="BW236" s="26"/>
    </row>
    <row r="237" spans="1:75" ht="27" x14ac:dyDescent="0.25">
      <c r="A237" s="24" t="s">
        <v>75</v>
      </c>
      <c r="B237" s="37" t="s">
        <v>76</v>
      </c>
      <c r="C237" s="39">
        <v>25668</v>
      </c>
      <c r="D237" s="40">
        <v>383</v>
      </c>
      <c r="E237" s="26">
        <v>1130</v>
      </c>
      <c r="F237" s="26"/>
      <c r="G237" s="42" t="s">
        <v>78</v>
      </c>
      <c r="H237" s="43"/>
      <c r="I237" s="44" t="s">
        <v>137</v>
      </c>
      <c r="J237" s="45" t="s">
        <v>80</v>
      </c>
      <c r="K237" s="41" t="s">
        <v>1334</v>
      </c>
      <c r="L237" s="26" t="s">
        <v>81</v>
      </c>
      <c r="M237" s="26" t="s">
        <v>82</v>
      </c>
      <c r="N237" s="26" t="s">
        <v>150</v>
      </c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>
        <v>-1</v>
      </c>
      <c r="AB237" s="26">
        <v>-1</v>
      </c>
      <c r="AC237" s="26">
        <v>-1</v>
      </c>
      <c r="AD237" s="26">
        <v>-1</v>
      </c>
      <c r="AE237" s="26">
        <v>-1</v>
      </c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>
        <v>-2</v>
      </c>
      <c r="AT237" s="26">
        <v>-1</v>
      </c>
      <c r="AU237" s="46" t="e">
        <f t="shared" si="7"/>
        <v>#REF!</v>
      </c>
      <c r="AV237" s="35">
        <f t="shared" si="8"/>
        <v>7</v>
      </c>
      <c r="AW237" s="35" t="e">
        <f>(O237*#REF!)+(P237*#REF!)+(Q237*#REF!)+(R237*#REF!)+(S237*#REF!)+(T237*#REF!)+(U237*#REF!)+(V237*#REF!)+(W237*#REF!)+(X237*#REF!)+(Y237*#REF!)+(Z237*#REF!)+(AA237*#REF!)+(AB237*#REF!)+(AC237*#REF!)+(AD237*#REF!)+(AE237*#REF!)+(AF237*#REF!)+(AG237*#REF!)+(AH237*#REF!)+(AI237*#REF!)+(AJ237*#REF!)+(AK237*#REF!)+(AL237*#REF!)+(AM237*#REF!)+(AN237*#REF!)+(AO237*#REF!)+(AP237*#REF!)+(AQ237*#REF!)+(AR237*#REF!)+(AS237*#REF!)+(AT237*#REF!)</f>
        <v>#REF!</v>
      </c>
      <c r="AX237" s="35" t="e">
        <f>#REF!+#REF!+#REF!+#REF!+#REF!+#REF!+#REF!</f>
        <v>#REF!</v>
      </c>
      <c r="AY237" s="45"/>
      <c r="AZ237" s="45"/>
      <c r="BA237" s="45"/>
      <c r="BB237" s="45"/>
      <c r="BC237" s="45"/>
      <c r="BD237" s="45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42"/>
      <c r="BV237" s="26"/>
      <c r="BW237" s="26"/>
    </row>
    <row r="238" spans="1:75" ht="27" x14ac:dyDescent="0.25">
      <c r="A238" s="24" t="s">
        <v>75</v>
      </c>
      <c r="B238" s="37" t="s">
        <v>76</v>
      </c>
      <c r="C238" s="39">
        <v>25669</v>
      </c>
      <c r="D238" s="40">
        <v>384</v>
      </c>
      <c r="E238" s="26">
        <v>1171</v>
      </c>
      <c r="F238" s="26"/>
      <c r="G238" s="42" t="s">
        <v>113</v>
      </c>
      <c r="H238" s="43" t="s">
        <v>114</v>
      </c>
      <c r="I238" s="44" t="s">
        <v>114</v>
      </c>
      <c r="J238" s="45"/>
      <c r="K238" s="41" t="s">
        <v>1334</v>
      </c>
      <c r="L238" s="26" t="s">
        <v>81</v>
      </c>
      <c r="M238" s="26" t="s">
        <v>89</v>
      </c>
      <c r="N238" s="26" t="s">
        <v>333</v>
      </c>
      <c r="O238" s="26"/>
      <c r="P238" s="26"/>
      <c r="Q238" s="26">
        <v>1</v>
      </c>
      <c r="R238" s="26"/>
      <c r="S238" s="26"/>
      <c r="T238" s="26"/>
      <c r="U238" s="26">
        <v>2</v>
      </c>
      <c r="V238" s="26"/>
      <c r="W238" s="26"/>
      <c r="X238" s="26"/>
      <c r="Y238" s="26"/>
      <c r="Z238" s="26"/>
      <c r="AA238" s="26">
        <v>1</v>
      </c>
      <c r="AB238" s="26">
        <v>1</v>
      </c>
      <c r="AC238" s="26">
        <v>2</v>
      </c>
      <c r="AD238" s="26">
        <v>0</v>
      </c>
      <c r="AE238" s="26"/>
      <c r="AF238" s="26">
        <v>1</v>
      </c>
      <c r="AG238" s="26">
        <v>1</v>
      </c>
      <c r="AH238" s="26"/>
      <c r="AI238" s="26">
        <v>1</v>
      </c>
      <c r="AJ238" s="26"/>
      <c r="AK238" s="26"/>
      <c r="AL238" s="26">
        <v>1</v>
      </c>
      <c r="AM238" s="26"/>
      <c r="AN238" s="26">
        <v>1</v>
      </c>
      <c r="AO238" s="26"/>
      <c r="AP238" s="26">
        <v>1</v>
      </c>
      <c r="AQ238" s="26">
        <v>1</v>
      </c>
      <c r="AR238" s="26"/>
      <c r="AS238" s="26">
        <v>1</v>
      </c>
      <c r="AT238" s="26">
        <v>1</v>
      </c>
      <c r="AU238" s="46" t="e">
        <f t="shared" si="7"/>
        <v>#REF!</v>
      </c>
      <c r="AV238" s="35">
        <f t="shared" si="8"/>
        <v>15</v>
      </c>
      <c r="AW238" s="35" t="e">
        <f>(O238*#REF!)+(P238*#REF!)+(Q238*#REF!)+(R238*#REF!)+(S238*#REF!)+(T238*#REF!)+(U238*#REF!)+(V238*#REF!)+(W238*#REF!)+(X238*#REF!)+(Y238*#REF!)+(Z238*#REF!)+(AA238*#REF!)+(AB238*#REF!)+(AC238*#REF!)+(AD238*#REF!)+(AE238*#REF!)+(AF238*#REF!)+(AG238*#REF!)+(AH238*#REF!)+(AI238*#REF!)+(AJ238*#REF!)+(AK238*#REF!)+(AL238*#REF!)+(AM238*#REF!)+(AN238*#REF!)+(AO238*#REF!)+(AP238*#REF!)+(AQ238*#REF!)+(AR238*#REF!)+(AS238*#REF!)+(AT238*#REF!)</f>
        <v>#REF!</v>
      </c>
      <c r="AX238" s="35" t="e">
        <f>#REF!+#REF!+#REF!+#REF!+#REF!+#REF!+#REF!+#REF!+#REF!+#REF!+#REF!+#REF!+#REF!+#REF!+#REF!</f>
        <v>#REF!</v>
      </c>
      <c r="AY238" s="45" t="s">
        <v>115</v>
      </c>
      <c r="AZ238" s="45" t="s">
        <v>115</v>
      </c>
      <c r="BA238" s="45" t="s">
        <v>116</v>
      </c>
      <c r="BB238" s="45" t="s">
        <v>411</v>
      </c>
      <c r="BC238" s="45"/>
      <c r="BD238" s="45" t="s">
        <v>116</v>
      </c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42"/>
      <c r="BV238" s="26" t="s">
        <v>813</v>
      </c>
      <c r="BW238" s="26"/>
    </row>
    <row r="239" spans="1:75" ht="45" x14ac:dyDescent="0.25">
      <c r="A239" s="24" t="s">
        <v>75</v>
      </c>
      <c r="B239" s="41" t="s">
        <v>76</v>
      </c>
      <c r="C239" s="39">
        <v>25670</v>
      </c>
      <c r="D239" s="40">
        <v>385</v>
      </c>
      <c r="E239" s="26"/>
      <c r="F239" s="26"/>
      <c r="G239" s="42" t="s">
        <v>78</v>
      </c>
      <c r="H239" s="43"/>
      <c r="I239" s="44" t="s">
        <v>137</v>
      </c>
      <c r="J239" s="45"/>
      <c r="K239" s="41" t="s">
        <v>1334</v>
      </c>
      <c r="L239" s="26" t="s">
        <v>81</v>
      </c>
      <c r="M239" s="26" t="s">
        <v>82</v>
      </c>
      <c r="N239" s="26" t="s">
        <v>102</v>
      </c>
      <c r="O239" s="26">
        <v>-1</v>
      </c>
      <c r="P239" s="26">
        <v>-1</v>
      </c>
      <c r="Q239" s="26">
        <v>-1</v>
      </c>
      <c r="R239" s="26">
        <v>-1</v>
      </c>
      <c r="S239" s="26">
        <v>-1</v>
      </c>
      <c r="T239" s="26">
        <v>-1</v>
      </c>
      <c r="U239" s="26">
        <v>-1</v>
      </c>
      <c r="V239" s="26"/>
      <c r="W239" s="26">
        <v>0</v>
      </c>
      <c r="X239" s="26">
        <v>-1</v>
      </c>
      <c r="Y239" s="26">
        <v>-1</v>
      </c>
      <c r="Z239" s="26"/>
      <c r="AA239" s="26">
        <v>-1</v>
      </c>
      <c r="AB239" s="26">
        <v>-1</v>
      </c>
      <c r="AC239" s="26">
        <v>-1</v>
      </c>
      <c r="AD239" s="26">
        <v>0</v>
      </c>
      <c r="AE239" s="26">
        <v>-1</v>
      </c>
      <c r="AF239" s="26"/>
      <c r="AG239" s="26">
        <v>-1</v>
      </c>
      <c r="AH239" s="26"/>
      <c r="AI239" s="26"/>
      <c r="AJ239" s="26"/>
      <c r="AK239" s="26"/>
      <c r="AL239" s="26"/>
      <c r="AM239" s="26"/>
      <c r="AN239" s="26"/>
      <c r="AO239" s="26"/>
      <c r="AP239" s="26"/>
      <c r="AQ239" s="26">
        <v>-1</v>
      </c>
      <c r="AR239" s="26"/>
      <c r="AS239" s="26">
        <v>-1</v>
      </c>
      <c r="AT239" s="26">
        <v>-1</v>
      </c>
      <c r="AU239" s="46" t="e">
        <f>AW239/AX239</f>
        <v>#REF!</v>
      </c>
      <c r="AV239" s="61">
        <f>COUNT(O239:AT239)</f>
        <v>19</v>
      </c>
      <c r="AW239" s="61" t="e">
        <f>(O239*#REF!)+(P239*#REF!)+(Q239*#REF!)+(R239*#REF!)+(S239*#REF!)+(T239*#REF!)+(U239*#REF!)+(V239*#REF!)+(W239*#REF!)+(X239*#REF!)+(Y239*#REF!)+(Z239*#REF!)+(AA239*#REF!)+(AB239*#REF!)+(AC239*#REF!)+(AD239*#REF!)+(AE239*#REF!)+(AF239*#REF!)+(AG239*#REF!)+(AH239*#REF!)+(AI239*#REF!)+(AJ239*#REF!)+(AK239*#REF!)+(AL239*#REF!)+(AM239*#REF!)+(AN239*#REF!)+(AO239*#REF!)+(AP239*#REF!)+(AQ239*#REF!)+(AR239*#REF!)+(AS239*#REF!)+(AT239*#REF!)</f>
        <v>#REF!</v>
      </c>
      <c r="AX239" s="61" t="e">
        <f>#REF!+#REF!+#REF!+#REF!+#REF!+#REF!+#REF!+#REF!+#REF!+#REF!+#REF!+#REF!+#REF!+#REF!+#REF!+#REF!+#REF!+#REF!+#REF!</f>
        <v>#REF!</v>
      </c>
      <c r="AY239" s="45"/>
      <c r="AZ239" s="45" t="s">
        <v>576</v>
      </c>
      <c r="BA239" s="45"/>
      <c r="BB239" s="45"/>
      <c r="BC239" s="45"/>
      <c r="BD239" s="45"/>
      <c r="BE239" s="26"/>
      <c r="BF239" s="26"/>
      <c r="BG239" s="26"/>
      <c r="BH239" s="26"/>
      <c r="BI239" s="26"/>
      <c r="BJ239" s="26" t="s">
        <v>102</v>
      </c>
      <c r="BK239" s="26"/>
      <c r="BL239" s="26" t="s">
        <v>279</v>
      </c>
      <c r="BM239" s="26"/>
      <c r="BN239" s="26" t="s">
        <v>814</v>
      </c>
      <c r="BO239" s="26"/>
      <c r="BP239" s="26">
        <v>1</v>
      </c>
      <c r="BQ239" s="26">
        <v>1</v>
      </c>
      <c r="BR239" s="26"/>
      <c r="BS239" s="26">
        <v>1</v>
      </c>
      <c r="BT239" s="26"/>
      <c r="BU239" s="42" t="s">
        <v>815</v>
      </c>
      <c r="BV239" s="26"/>
      <c r="BW239" s="26"/>
    </row>
    <row r="240" spans="1:75" ht="27" x14ac:dyDescent="0.25">
      <c r="A240" s="24" t="s">
        <v>75</v>
      </c>
      <c r="B240" s="37" t="s">
        <v>76</v>
      </c>
      <c r="C240" s="39">
        <v>25671</v>
      </c>
      <c r="D240" s="40">
        <v>387</v>
      </c>
      <c r="E240" s="26">
        <v>1150</v>
      </c>
      <c r="F240" s="26"/>
      <c r="G240" s="42" t="s">
        <v>100</v>
      </c>
      <c r="H240" s="43" t="s">
        <v>79</v>
      </c>
      <c r="I240" s="44" t="s">
        <v>101</v>
      </c>
      <c r="J240" s="45"/>
      <c r="K240" s="41" t="s">
        <v>1334</v>
      </c>
      <c r="L240" s="26" t="s">
        <v>133</v>
      </c>
      <c r="M240" s="26" t="s">
        <v>230</v>
      </c>
      <c r="N240" s="26" t="s">
        <v>433</v>
      </c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46" t="e">
        <f t="shared" si="7"/>
        <v>#REF!</v>
      </c>
      <c r="AV240" s="35">
        <f t="shared" si="8"/>
        <v>0</v>
      </c>
      <c r="AW240" s="35" t="e">
        <f>(O240*#REF!)+(P240*#REF!)+(Q240*#REF!)+(R240*#REF!)+(S240*#REF!)+(T240*#REF!)+(U240*#REF!)+(V240*#REF!)+(W240*#REF!)+(X240*#REF!)+(Y240*#REF!)+(Z240*#REF!)+(AA240*#REF!)+(AB240*#REF!)+(AC240*#REF!)+(AD240*#REF!)+(AE240*#REF!)+(AF240*#REF!)+(AG240*#REF!)+(AH240*#REF!)+(AI240*#REF!)+(AJ240*#REF!)+(AK240*#REF!)+(AL240*#REF!)+(AM240*#REF!)+(AN240*#REF!)+(AO240*#REF!)+(AP240*#REF!)+(AQ240*#REF!)+(AR240*#REF!)+(AS240*#REF!)+(AT240*#REF!)</f>
        <v>#REF!</v>
      </c>
      <c r="AX240" s="49"/>
      <c r="AY240" s="45"/>
      <c r="AZ240" s="45"/>
      <c r="BA240" s="45"/>
      <c r="BB240" s="45"/>
      <c r="BC240" s="45"/>
      <c r="BD240" s="45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42"/>
      <c r="BV240" s="26" t="s">
        <v>763</v>
      </c>
      <c r="BW240" s="26"/>
    </row>
    <row r="241" spans="1:75" ht="27" x14ac:dyDescent="0.25">
      <c r="A241" s="24" t="s">
        <v>75</v>
      </c>
      <c r="B241" s="37" t="s">
        <v>76</v>
      </c>
      <c r="C241" s="39">
        <v>25672</v>
      </c>
      <c r="D241" s="40">
        <v>388</v>
      </c>
      <c r="E241" s="26">
        <v>1146</v>
      </c>
      <c r="F241" s="26"/>
      <c r="G241" s="42" t="s">
        <v>88</v>
      </c>
      <c r="H241" s="43"/>
      <c r="I241" s="44" t="s">
        <v>137</v>
      </c>
      <c r="J241" s="45"/>
      <c r="K241" s="41" t="s">
        <v>1334</v>
      </c>
      <c r="L241" s="26" t="s">
        <v>81</v>
      </c>
      <c r="M241" s="26" t="s">
        <v>82</v>
      </c>
      <c r="N241" s="26" t="s">
        <v>150</v>
      </c>
      <c r="O241" s="26"/>
      <c r="P241" s="26"/>
      <c r="Q241" s="26"/>
      <c r="R241" s="26"/>
      <c r="S241" s="26">
        <v>1</v>
      </c>
      <c r="T241" s="26">
        <v>0</v>
      </c>
      <c r="U241" s="26">
        <v>1</v>
      </c>
      <c r="V241" s="26"/>
      <c r="W241" s="26">
        <v>-1</v>
      </c>
      <c r="X241" s="26">
        <v>-1</v>
      </c>
      <c r="Y241" s="26"/>
      <c r="Z241" s="26"/>
      <c r="AA241" s="26">
        <v>-1</v>
      </c>
      <c r="AB241" s="26">
        <v>-1</v>
      </c>
      <c r="AC241" s="26">
        <v>-1</v>
      </c>
      <c r="AD241" s="26">
        <v>1</v>
      </c>
      <c r="AE241" s="26">
        <v>-1</v>
      </c>
      <c r="AF241" s="26">
        <v>-1</v>
      </c>
      <c r="AG241" s="26">
        <v>-1</v>
      </c>
      <c r="AH241" s="26"/>
      <c r="AI241" s="26">
        <v>-1</v>
      </c>
      <c r="AJ241" s="26"/>
      <c r="AK241" s="26"/>
      <c r="AL241" s="26">
        <v>-1</v>
      </c>
      <c r="AM241" s="26"/>
      <c r="AN241" s="26"/>
      <c r="AO241" s="26"/>
      <c r="AP241" s="26">
        <v>-1</v>
      </c>
      <c r="AQ241" s="26"/>
      <c r="AR241" s="26"/>
      <c r="AS241" s="26">
        <v>-1</v>
      </c>
      <c r="AT241" s="26">
        <v>-1</v>
      </c>
      <c r="AU241" s="46" t="e">
        <f t="shared" si="7"/>
        <v>#REF!</v>
      </c>
      <c r="AV241" s="35">
        <f t="shared" si="8"/>
        <v>17</v>
      </c>
      <c r="AW241" s="35" t="e">
        <f>(O241*#REF!)+(P241*#REF!)+(Q241*#REF!)+(R241*#REF!)+(S241*#REF!)+(T241*#REF!)+(U241*#REF!)+(V241*#REF!)+(W241*#REF!)+(X241*#REF!)+(Y241*#REF!)+(Z241*#REF!)+(AA241*#REF!)+(AB241*#REF!)+(AC241*#REF!)+(AD241*#REF!)+(AE241*#REF!)+(AF241*#REF!)+(AG241*#REF!)+(AH241*#REF!)+(AI241*#REF!)+(AJ241*#REF!)+(AK241*#REF!)+(AL241*#REF!)+(AM241*#REF!)+(AN241*#REF!)+(AO241*#REF!)+(AP241*#REF!)+(AQ241*#REF!)+(AR241*#REF!)+(AS241*#REF!)+(AT241*#REF!)</f>
        <v>#REF!</v>
      </c>
      <c r="AX241" s="35" t="e">
        <f>#REF!+#REF!+#REF!+#REF!+#REF!+#REF!+#REF!+#REF!+#REF!+#REF!+#REF!+#REF!+#REF!+#REF!+#REF!+#REF!+#REF!</f>
        <v>#REF!</v>
      </c>
      <c r="AY241" s="45"/>
      <c r="AZ241" s="45"/>
      <c r="BA241" s="45"/>
      <c r="BB241" s="45"/>
      <c r="BC241" s="45"/>
      <c r="BD241" s="45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42"/>
      <c r="BV241" s="26"/>
      <c r="BW241" s="26"/>
    </row>
    <row r="242" spans="1:75" ht="27" x14ac:dyDescent="0.25">
      <c r="A242" s="24" t="s">
        <v>75</v>
      </c>
      <c r="B242" s="37" t="s">
        <v>76</v>
      </c>
      <c r="C242" s="39">
        <v>25673</v>
      </c>
      <c r="D242" s="40">
        <v>389</v>
      </c>
      <c r="E242" s="26">
        <v>1145</v>
      </c>
      <c r="F242" s="26"/>
      <c r="G242" s="42" t="s">
        <v>88</v>
      </c>
      <c r="H242" s="43"/>
      <c r="I242" s="44" t="s">
        <v>137</v>
      </c>
      <c r="J242" s="45" t="s">
        <v>80</v>
      </c>
      <c r="K242" s="41" t="s">
        <v>1334</v>
      </c>
      <c r="L242" s="26" t="s">
        <v>81</v>
      </c>
      <c r="M242" s="26" t="s">
        <v>89</v>
      </c>
      <c r="N242" s="26" t="s">
        <v>90</v>
      </c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>
        <v>-1</v>
      </c>
      <c r="AB242" s="26">
        <v>-1</v>
      </c>
      <c r="AC242" s="26"/>
      <c r="AD242" s="26">
        <v>-1</v>
      </c>
      <c r="AE242" s="26"/>
      <c r="AF242" s="26">
        <v>-1</v>
      </c>
      <c r="AG242" s="26">
        <v>-1</v>
      </c>
      <c r="AH242" s="26"/>
      <c r="AI242" s="26">
        <v>1</v>
      </c>
      <c r="AJ242" s="26"/>
      <c r="AK242" s="26"/>
      <c r="AL242" s="26">
        <v>-1</v>
      </c>
      <c r="AM242" s="26"/>
      <c r="AN242" s="26"/>
      <c r="AO242" s="26"/>
      <c r="AP242" s="26"/>
      <c r="AQ242" s="26"/>
      <c r="AR242" s="26"/>
      <c r="AS242" s="26">
        <v>0</v>
      </c>
      <c r="AT242" s="26">
        <v>0</v>
      </c>
      <c r="AU242" s="46" t="e">
        <f t="shared" si="7"/>
        <v>#REF!</v>
      </c>
      <c r="AV242" s="35">
        <f t="shared" si="8"/>
        <v>9</v>
      </c>
      <c r="AW242" s="35" t="e">
        <f>(O242*#REF!)+(P242*#REF!)+(Q242*#REF!)+(R242*#REF!)+(S242*#REF!)+(T242*#REF!)+(U242*#REF!)+(V242*#REF!)+(W242*#REF!)+(X242*#REF!)+(Y242*#REF!)+(Z242*#REF!)+(AA242*#REF!)+(AB242*#REF!)+(AC242*#REF!)+(AD242*#REF!)+(AE242*#REF!)+(AF242*#REF!)+(AG242*#REF!)+(AH242*#REF!)+(AI242*#REF!)+(AJ242*#REF!)+(AK242*#REF!)+(AL242*#REF!)+(AM242*#REF!)+(AN242*#REF!)+(AO242*#REF!)+(AP242*#REF!)+(AQ242*#REF!)+(AR242*#REF!)+(AS242*#REF!)+(AT242*#REF!)</f>
        <v>#REF!</v>
      </c>
      <c r="AX242" s="35" t="e">
        <f>#REF!+#REF!+#REF!+#REF!+#REF!+#REF!+#REF!+#REF!+#REF!</f>
        <v>#REF!</v>
      </c>
      <c r="AY242" s="45" t="s">
        <v>576</v>
      </c>
      <c r="AZ242" s="45" t="s">
        <v>105</v>
      </c>
      <c r="BA242" s="45" t="s">
        <v>140</v>
      </c>
      <c r="BB242" s="45"/>
      <c r="BC242" s="45"/>
      <c r="BD242" s="45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42"/>
      <c r="BV242" s="26"/>
      <c r="BW242" s="26"/>
    </row>
    <row r="243" spans="1:75" ht="78.75" x14ac:dyDescent="0.25">
      <c r="A243" s="24" t="s">
        <v>75</v>
      </c>
      <c r="B243" s="37" t="s">
        <v>76</v>
      </c>
      <c r="C243" s="39">
        <v>25674</v>
      </c>
      <c r="D243" s="40">
        <v>391</v>
      </c>
      <c r="E243" s="26">
        <v>1042</v>
      </c>
      <c r="F243" s="26"/>
      <c r="G243" s="42" t="s">
        <v>276</v>
      </c>
      <c r="H243" s="43" t="s">
        <v>114</v>
      </c>
      <c r="I243" s="44" t="s">
        <v>410</v>
      </c>
      <c r="J243" s="45"/>
      <c r="K243" s="41" t="s">
        <v>1334</v>
      </c>
      <c r="L243" s="26" t="s">
        <v>81</v>
      </c>
      <c r="M243" s="26" t="s">
        <v>170</v>
      </c>
      <c r="N243" s="26" t="s">
        <v>213</v>
      </c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>
        <v>0</v>
      </c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>
        <v>-1</v>
      </c>
      <c r="AT243" s="26">
        <v>-1</v>
      </c>
      <c r="AU243" s="46" t="e">
        <f t="shared" si="7"/>
        <v>#REF!</v>
      </c>
      <c r="AV243" s="35">
        <f t="shared" si="8"/>
        <v>3</v>
      </c>
      <c r="AW243" s="35" t="e">
        <f>(O243*#REF!)+(P243*#REF!)+(Q243*#REF!)+(R243*#REF!)+(S243*#REF!)+(T243*#REF!)+(U243*#REF!)+(V243*#REF!)+(W243*#REF!)+(X243*#REF!)+(Y243*#REF!)+(Z243*#REF!)+(AA243*#REF!)+(AB243*#REF!)+(AC243*#REF!)+(AD243*#REF!)+(AE243*#REF!)+(AF243*#REF!)+(AG243*#REF!)+(AH243*#REF!)+(AI243*#REF!)+(AJ243*#REF!)+(AK243*#REF!)+(AL243*#REF!)+(AM243*#REF!)+(AN243*#REF!)+(AO243*#REF!)+(AP243*#REF!)+(AQ243*#REF!)+(AR243*#REF!)+(AS243*#REF!)+(AT243*#REF!)</f>
        <v>#REF!</v>
      </c>
      <c r="AX243" s="35" t="e">
        <f>#REF!+#REF!+#REF!</f>
        <v>#REF!</v>
      </c>
      <c r="AY243" s="45"/>
      <c r="AZ243" s="45" t="s">
        <v>94</v>
      </c>
      <c r="BA243" s="45"/>
      <c r="BB243" s="45"/>
      <c r="BC243" s="45"/>
      <c r="BD243" s="45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42" t="s">
        <v>816</v>
      </c>
      <c r="BV243" s="26" t="s">
        <v>817</v>
      </c>
      <c r="BW243" s="26"/>
    </row>
    <row r="244" spans="1:75" ht="27" x14ac:dyDescent="0.25">
      <c r="A244" s="24" t="s">
        <v>75</v>
      </c>
      <c r="B244" s="37" t="s">
        <v>76</v>
      </c>
      <c r="C244" s="39">
        <v>25675</v>
      </c>
      <c r="D244" s="40">
        <v>392</v>
      </c>
      <c r="E244" s="26">
        <v>1063</v>
      </c>
      <c r="F244" s="26"/>
      <c r="G244" s="42" t="s">
        <v>113</v>
      </c>
      <c r="H244" s="43" t="s">
        <v>114</v>
      </c>
      <c r="I244" s="44" t="s">
        <v>132</v>
      </c>
      <c r="J244" s="45"/>
      <c r="K244" s="41" t="s">
        <v>1334</v>
      </c>
      <c r="L244" s="26" t="s">
        <v>81</v>
      </c>
      <c r="M244" s="26" t="s">
        <v>89</v>
      </c>
      <c r="N244" s="26" t="s">
        <v>818</v>
      </c>
      <c r="O244" s="26">
        <v>1</v>
      </c>
      <c r="P244" s="26">
        <v>1</v>
      </c>
      <c r="Q244" s="26">
        <v>1</v>
      </c>
      <c r="R244" s="26">
        <v>1</v>
      </c>
      <c r="S244" s="26">
        <v>1</v>
      </c>
      <c r="T244" s="26">
        <v>1</v>
      </c>
      <c r="U244" s="26">
        <v>2</v>
      </c>
      <c r="V244" s="26">
        <v>1</v>
      </c>
      <c r="W244" s="26">
        <v>1</v>
      </c>
      <c r="X244" s="26">
        <v>1</v>
      </c>
      <c r="Y244" s="26">
        <v>1</v>
      </c>
      <c r="Z244" s="26"/>
      <c r="AA244" s="26">
        <v>1</v>
      </c>
      <c r="AB244" s="26">
        <v>1</v>
      </c>
      <c r="AC244" s="26">
        <v>1</v>
      </c>
      <c r="AD244" s="26">
        <v>1</v>
      </c>
      <c r="AE244" s="26">
        <v>-1</v>
      </c>
      <c r="AF244" s="26">
        <v>1</v>
      </c>
      <c r="AG244" s="26">
        <v>2</v>
      </c>
      <c r="AH244" s="26"/>
      <c r="AI244" s="26">
        <v>1</v>
      </c>
      <c r="AJ244" s="26">
        <v>1</v>
      </c>
      <c r="AK244" s="26"/>
      <c r="AL244" s="26"/>
      <c r="AM244" s="26">
        <v>1</v>
      </c>
      <c r="AN244" s="26">
        <v>1</v>
      </c>
      <c r="AO244" s="26">
        <v>1</v>
      </c>
      <c r="AP244" s="26">
        <v>1</v>
      </c>
      <c r="AQ244" s="26">
        <v>1</v>
      </c>
      <c r="AR244" s="26"/>
      <c r="AS244" s="26">
        <v>1</v>
      </c>
      <c r="AT244" s="26">
        <v>1</v>
      </c>
      <c r="AU244" s="46" t="e">
        <f t="shared" si="7"/>
        <v>#REF!</v>
      </c>
      <c r="AV244" s="35">
        <f t="shared" si="8"/>
        <v>27</v>
      </c>
      <c r="AW244" s="35" t="e">
        <f>(O244*#REF!)+(P244*#REF!)+(Q244*#REF!)+(R244*#REF!)+(S244*#REF!)+(T244*#REF!)+(U244*#REF!)+(V244*#REF!)+(W244*#REF!)+(X244*#REF!)+(Y244*#REF!)+(Z244*#REF!)+(AA244*#REF!)+(AB244*#REF!)+(AC244*#REF!)+(AD244*#REF!)+(AE244*#REF!)+(AF244*#REF!)+(AG244*#REF!)+(AH244*#REF!)+(AI244*#REF!)+(AJ244*#REF!)+(AK244*#REF!)+(AL244*#REF!)+(AM244*#REF!)+(AN244*#REF!)+(AO244*#REF!)+(AP244*#REF!)+(AQ244*#REF!)+(AR244*#REF!)+(AS244*#REF!)+(AT244*#REF!)</f>
        <v>#REF!</v>
      </c>
      <c r="AX244" s="35" t="e">
        <f>#REF!+#REF!+#REF!+#REF!+#REF!+#REF!+#REF!+#REF!+#REF!+#REF!+#REF!+#REF!+#REF!+#REF!+#REF!+#REF!+#REF!+#REF!+#REF!+#REF!+#REF!+#REF!+#REF!+#REF!+#REF!+#REF!+#REF!</f>
        <v>#REF!</v>
      </c>
      <c r="AY244" s="45" t="s">
        <v>411</v>
      </c>
      <c r="AZ244" s="45" t="s">
        <v>115</v>
      </c>
      <c r="BA244" s="45" t="s">
        <v>116</v>
      </c>
      <c r="BB244" s="45"/>
      <c r="BC244" s="45"/>
      <c r="BD244" s="45" t="s">
        <v>117</v>
      </c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42"/>
      <c r="BV244" s="26" t="s">
        <v>819</v>
      </c>
      <c r="BW244" s="26"/>
    </row>
    <row r="245" spans="1:75" ht="33.75" x14ac:dyDescent="0.25">
      <c r="A245" s="24" t="s">
        <v>75</v>
      </c>
      <c r="B245" s="37" t="s">
        <v>76</v>
      </c>
      <c r="C245" s="50" t="s">
        <v>131</v>
      </c>
      <c r="D245" s="40">
        <v>393</v>
      </c>
      <c r="E245" s="26"/>
      <c r="F245" s="26"/>
      <c r="G245" s="42" t="s">
        <v>100</v>
      </c>
      <c r="H245" s="43"/>
      <c r="I245" s="44" t="s">
        <v>132</v>
      </c>
      <c r="J245" s="45"/>
      <c r="K245" s="41" t="s">
        <v>1334</v>
      </c>
      <c r="L245" s="26" t="s">
        <v>133</v>
      </c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46"/>
      <c r="AV245" s="35"/>
      <c r="AW245" s="35"/>
      <c r="AX245" s="35"/>
      <c r="AY245" s="45"/>
      <c r="AZ245" s="45"/>
      <c r="BA245" s="45"/>
      <c r="BB245" s="45"/>
      <c r="BC245" s="45"/>
      <c r="BD245" s="45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42" t="s">
        <v>820</v>
      </c>
      <c r="BV245" s="26" t="s">
        <v>821</v>
      </c>
      <c r="BW245" s="26"/>
    </row>
    <row r="246" spans="1:75" ht="27" x14ac:dyDescent="0.25">
      <c r="A246" s="24" t="s">
        <v>75</v>
      </c>
      <c r="B246" s="37" t="s">
        <v>76</v>
      </c>
      <c r="C246" s="39">
        <v>25676</v>
      </c>
      <c r="D246" s="40">
        <v>394</v>
      </c>
      <c r="E246" s="26">
        <v>1147</v>
      </c>
      <c r="F246" s="26"/>
      <c r="G246" s="42" t="s">
        <v>100</v>
      </c>
      <c r="H246" s="43" t="s">
        <v>79</v>
      </c>
      <c r="I246" s="44" t="s">
        <v>101</v>
      </c>
      <c r="J246" s="45"/>
      <c r="K246" s="41" t="s">
        <v>1334</v>
      </c>
      <c r="L246" s="26" t="s">
        <v>81</v>
      </c>
      <c r="M246" s="26" t="s">
        <v>170</v>
      </c>
      <c r="N246" s="26" t="s">
        <v>822</v>
      </c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46" t="e">
        <f t="shared" si="7"/>
        <v>#REF!</v>
      </c>
      <c r="AV246" s="35">
        <f t="shared" si="8"/>
        <v>0</v>
      </c>
      <c r="AW246" s="35" t="e">
        <f>(O246*#REF!)+(P246*#REF!)+(Q246*#REF!)+(R246*#REF!)+(S246*#REF!)+(T246*#REF!)+(U246*#REF!)+(V246*#REF!)+(W246*#REF!)+(X246*#REF!)+(Y246*#REF!)+(Z246*#REF!)+(AA246*#REF!)+(AB246*#REF!)+(AC246*#REF!)+(AD246*#REF!)+(AE246*#REF!)+(AF246*#REF!)+(AG246*#REF!)+(AH246*#REF!)+(AI246*#REF!)+(AJ246*#REF!)+(AK246*#REF!)+(AL246*#REF!)+(AM246*#REF!)+(AN246*#REF!)+(AO246*#REF!)+(AP246*#REF!)+(AQ246*#REF!)+(AR246*#REF!)+(AS246*#REF!)+(AT246*#REF!)</f>
        <v>#REF!</v>
      </c>
      <c r="AX246" s="49"/>
      <c r="AY246" s="45"/>
      <c r="AZ246" s="45"/>
      <c r="BA246" s="45"/>
      <c r="BB246" s="45"/>
      <c r="BC246" s="45"/>
      <c r="BD246" s="45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42"/>
      <c r="BV246" s="26" t="s">
        <v>352</v>
      </c>
      <c r="BW246" s="26"/>
    </row>
    <row r="247" spans="1:75" ht="27" x14ac:dyDescent="0.25">
      <c r="A247" s="24" t="s">
        <v>75</v>
      </c>
      <c r="B247" s="56" t="s">
        <v>76</v>
      </c>
      <c r="C247" s="39">
        <v>25677</v>
      </c>
      <c r="D247" s="40">
        <v>395</v>
      </c>
      <c r="E247" s="26">
        <v>1136</v>
      </c>
      <c r="F247" s="26"/>
      <c r="G247" s="42" t="s">
        <v>88</v>
      </c>
      <c r="H247" s="43"/>
      <c r="I247" s="44" t="s">
        <v>137</v>
      </c>
      <c r="J247" s="45"/>
      <c r="K247" s="41" t="s">
        <v>1334</v>
      </c>
      <c r="L247" s="26" t="s">
        <v>81</v>
      </c>
      <c r="M247" s="26" t="s">
        <v>89</v>
      </c>
      <c r="N247" s="26" t="s">
        <v>333</v>
      </c>
      <c r="O247" s="26">
        <v>-1</v>
      </c>
      <c r="P247" s="26">
        <v>-1</v>
      </c>
      <c r="Q247" s="26">
        <v>0</v>
      </c>
      <c r="R247" s="26">
        <v>0</v>
      </c>
      <c r="S247" s="26">
        <v>-1</v>
      </c>
      <c r="T247" s="26">
        <v>-1</v>
      </c>
      <c r="U247" s="26">
        <v>0</v>
      </c>
      <c r="V247" s="26">
        <v>-1</v>
      </c>
      <c r="W247" s="26">
        <v>1</v>
      </c>
      <c r="X247" s="26">
        <v>0</v>
      </c>
      <c r="Y247" s="26">
        <v>1</v>
      </c>
      <c r="Z247" s="26"/>
      <c r="AA247" s="26">
        <v>0</v>
      </c>
      <c r="AB247" s="26">
        <v>1</v>
      </c>
      <c r="AC247" s="26">
        <v>1</v>
      </c>
      <c r="AD247" s="26">
        <v>0</v>
      </c>
      <c r="AE247" s="26">
        <v>-1</v>
      </c>
      <c r="AF247" s="26">
        <v>-2</v>
      </c>
      <c r="AG247" s="26">
        <v>-1</v>
      </c>
      <c r="AH247" s="26"/>
      <c r="AI247" s="26">
        <v>-1</v>
      </c>
      <c r="AJ247" s="26"/>
      <c r="AK247" s="26"/>
      <c r="AL247" s="26"/>
      <c r="AM247" s="26"/>
      <c r="AN247" s="26"/>
      <c r="AO247" s="26"/>
      <c r="AP247" s="26">
        <v>-1</v>
      </c>
      <c r="AQ247" s="26">
        <v>-1</v>
      </c>
      <c r="AR247" s="26"/>
      <c r="AS247" s="26">
        <v>-1</v>
      </c>
      <c r="AT247" s="26">
        <v>0</v>
      </c>
      <c r="AU247" s="46" t="e">
        <f>AW247/AX247</f>
        <v>#REF!</v>
      </c>
      <c r="AV247" s="35">
        <f t="shared" si="8"/>
        <v>23</v>
      </c>
      <c r="AW247" s="35" t="e">
        <f>(O247*#REF!)+(P247*#REF!)+(Q247*#REF!)+(R247*#REF!)+(S247*#REF!)+(T247*#REF!)+(U247*#REF!)+(V247*#REF!)+(W247*#REF!)+(X247*#REF!)+(Y247*#REF!)+(Z247*#REF!)+(AA247*#REF!)+(AB247*#REF!)+(AC247*#REF!)+(AD247*#REF!)+(AE247*#REF!)+(AF247*#REF!)+(AG247*#REF!)+(AH247*#REF!)+(AI247*#REF!)+(AJ247*#REF!)+(AK247*#REF!)+(AL247*#REF!)+(AM247*#REF!)+(AN247*#REF!)+(AO247*#REF!)+(AP247*#REF!)+(AQ247*#REF!)+(AR247*#REF!)+(AS247*#REF!)+(AT247*#REF!)</f>
        <v>#REF!</v>
      </c>
      <c r="AX247" s="35" t="e">
        <f>#REF!+#REF!+#REF!+#REF!+#REF!+#REF!+#REF!+#REF!+#REF!+#REF!+#REF!+#REF!+#REF!+#REF!+#REF!+#REF!+#REF!+#REF!+#REF!+#REF!+#REF!+#REF!+#REF!</f>
        <v>#REF!</v>
      </c>
      <c r="AY247" s="45" t="s">
        <v>576</v>
      </c>
      <c r="AZ247" s="45" t="s">
        <v>111</v>
      </c>
      <c r="BA247" s="45" t="s">
        <v>93</v>
      </c>
      <c r="BB247" s="45"/>
      <c r="BC247" s="45"/>
      <c r="BD247" s="45"/>
      <c r="BE247" s="26"/>
      <c r="BF247" s="26"/>
      <c r="BG247" s="26"/>
      <c r="BH247" s="26" t="s">
        <v>95</v>
      </c>
      <c r="BI247" s="26" t="s">
        <v>96</v>
      </c>
      <c r="BJ247" s="26" t="s">
        <v>823</v>
      </c>
      <c r="BK247" s="26"/>
      <c r="BL247" s="26" t="s">
        <v>565</v>
      </c>
      <c r="BM247" s="26"/>
      <c r="BN247" s="26" t="s">
        <v>128</v>
      </c>
      <c r="BO247" s="26"/>
      <c r="BP247" s="26">
        <v>3</v>
      </c>
      <c r="BQ247" s="26">
        <v>2</v>
      </c>
      <c r="BR247" s="26">
        <v>2</v>
      </c>
      <c r="BS247" s="26">
        <v>1</v>
      </c>
      <c r="BT247" s="26" t="s">
        <v>824</v>
      </c>
      <c r="BU247" s="42"/>
      <c r="BV247" s="26"/>
      <c r="BW247" s="26"/>
    </row>
    <row r="248" spans="1:75" ht="27" x14ac:dyDescent="0.25">
      <c r="A248" s="24" t="s">
        <v>75</v>
      </c>
      <c r="B248" s="37" t="s">
        <v>76</v>
      </c>
      <c r="C248" s="39">
        <v>25678</v>
      </c>
      <c r="D248" s="40">
        <v>396</v>
      </c>
      <c r="E248" s="26">
        <v>1220</v>
      </c>
      <c r="F248" s="26"/>
      <c r="G248" s="42" t="s">
        <v>113</v>
      </c>
      <c r="H248" s="43"/>
      <c r="I248" s="44" t="s">
        <v>175</v>
      </c>
      <c r="J248" s="45"/>
      <c r="K248" s="41" t="s">
        <v>1334</v>
      </c>
      <c r="L248" s="26" t="s">
        <v>81</v>
      </c>
      <c r="M248" s="26" t="s">
        <v>126</v>
      </c>
      <c r="N248" s="26" t="s">
        <v>269</v>
      </c>
      <c r="O248" s="26"/>
      <c r="P248" s="26">
        <v>1</v>
      </c>
      <c r="Q248" s="26">
        <v>1</v>
      </c>
      <c r="R248" s="26">
        <v>0</v>
      </c>
      <c r="S248" s="26">
        <v>1</v>
      </c>
      <c r="T248" s="26">
        <v>1</v>
      </c>
      <c r="U248" s="26">
        <v>1</v>
      </c>
      <c r="V248" s="26">
        <v>0</v>
      </c>
      <c r="W248" s="26"/>
      <c r="X248" s="26">
        <v>1</v>
      </c>
      <c r="Y248" s="26">
        <v>1</v>
      </c>
      <c r="Z248" s="26"/>
      <c r="AA248" s="26">
        <v>1</v>
      </c>
      <c r="AB248" s="26">
        <v>1</v>
      </c>
      <c r="AC248" s="26">
        <v>1</v>
      </c>
      <c r="AD248" s="26">
        <v>1</v>
      </c>
      <c r="AE248" s="26">
        <v>1</v>
      </c>
      <c r="AF248" s="26">
        <v>1</v>
      </c>
      <c r="AG248" s="26">
        <v>1</v>
      </c>
      <c r="AH248" s="26">
        <v>1</v>
      </c>
      <c r="AI248" s="26">
        <v>1</v>
      </c>
      <c r="AJ248" s="26">
        <v>1</v>
      </c>
      <c r="AK248" s="26">
        <v>1</v>
      </c>
      <c r="AL248" s="26">
        <v>1</v>
      </c>
      <c r="AM248" s="26">
        <v>1</v>
      </c>
      <c r="AN248" s="26">
        <v>1</v>
      </c>
      <c r="AO248" s="26">
        <v>1</v>
      </c>
      <c r="AP248" s="26">
        <v>1</v>
      </c>
      <c r="AQ248" s="26">
        <v>1</v>
      </c>
      <c r="AR248" s="26">
        <v>1</v>
      </c>
      <c r="AS248" s="26">
        <v>1</v>
      </c>
      <c r="AT248" s="26">
        <v>1</v>
      </c>
      <c r="AU248" s="46" t="e">
        <f>AW248/AX248</f>
        <v>#REF!</v>
      </c>
      <c r="AV248" s="35">
        <f>COUNT(O248:AT248)</f>
        <v>29</v>
      </c>
      <c r="AW248" s="35" t="e">
        <f>(O248*#REF!)+(P248*#REF!)+(Q248*#REF!)+(R248*#REF!)+(S248*#REF!)+(T248*#REF!)+(U248*#REF!)+(V248*#REF!)+(W248*#REF!)+(X248*#REF!)+(Y248*#REF!)+(Z248*#REF!)+(AA248*#REF!)+(AB248*#REF!)+(AC248*#REF!)+(AD248*#REF!)+(AE248*#REF!)+(AF248*#REF!)+(AG248*#REF!)+(AH248*#REF!)+(AI248*#REF!)+(AJ248*#REF!)+(AK248*#REF!)+(AL248*#REF!)+(AM248*#REF!)+(AN248*#REF!)+(AO248*#REF!)+(AP248*#REF!)+(AQ248*#REF!)+(AR248*#REF!)+(AS248*#REF!)+(AT248*#REF!)</f>
        <v>#REF!</v>
      </c>
      <c r="AX248" s="35" t="e">
        <f>#REF!+#REF!+#REF!+#REF!+#REF!+#REF!+#REF!+#REF!+#REF!+#REF!+#REF!+#REF!+#REF!+#REF!+#REF!+#REF!+#REF!+#REF!+#REF!+#REF!+#REF!+#REF!+#REF!+#REF!+#REF!+#REF!+#REF!+#REF!+#REF!</f>
        <v>#REF!</v>
      </c>
      <c r="AY248" s="45" t="s">
        <v>115</v>
      </c>
      <c r="AZ248" s="45" t="s">
        <v>341</v>
      </c>
      <c r="BA248" s="45" t="s">
        <v>116</v>
      </c>
      <c r="BB248" s="45" t="s">
        <v>341</v>
      </c>
      <c r="BC248" s="45" t="s">
        <v>117</v>
      </c>
      <c r="BD248" s="45" t="s">
        <v>117</v>
      </c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42"/>
      <c r="BV248" s="26"/>
      <c r="BW248" s="26"/>
    </row>
    <row r="249" spans="1:75" ht="112.5" x14ac:dyDescent="0.25">
      <c r="A249" s="24" t="s">
        <v>75</v>
      </c>
      <c r="B249" s="37" t="s">
        <v>76</v>
      </c>
      <c r="C249" s="39">
        <v>25679</v>
      </c>
      <c r="D249" s="40">
        <v>397</v>
      </c>
      <c r="E249" s="26">
        <v>1229</v>
      </c>
      <c r="F249" s="26"/>
      <c r="G249" s="42" t="s">
        <v>224</v>
      </c>
      <c r="H249" s="43"/>
      <c r="I249" s="44" t="s">
        <v>175</v>
      </c>
      <c r="J249" s="45" t="s">
        <v>80</v>
      </c>
      <c r="K249" s="41" t="s">
        <v>1334</v>
      </c>
      <c r="L249" s="26" t="s">
        <v>81</v>
      </c>
      <c r="M249" s="26" t="s">
        <v>126</v>
      </c>
      <c r="N249" s="26" t="s">
        <v>127</v>
      </c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>
        <v>1</v>
      </c>
      <c r="AT249" s="26"/>
      <c r="AU249" s="46" t="e">
        <f>#REF!</f>
        <v>#REF!</v>
      </c>
      <c r="AV249" s="35">
        <f t="shared" si="8"/>
        <v>1</v>
      </c>
      <c r="AW249" s="35" t="e">
        <f>(O249*#REF!)+(P249*#REF!)+(Q249*#REF!)+(R249*#REF!)+(S249*#REF!)+(T249*#REF!)+(U249*#REF!)+(V249*#REF!)+(W249*#REF!)+(X249*#REF!)+(Y249*#REF!)+(Z249*#REF!)+(AA249*#REF!)+(AB249*#REF!)+(AC249*#REF!)+(AD249*#REF!)+(AE249*#REF!)+(AF249*#REF!)+(AG249*#REF!)+(AH249*#REF!)+(AI249*#REF!)+(AJ249*#REF!)+(AK249*#REF!)+(AL249*#REF!)+(AM249*#REF!)+(AN249*#REF!)+(AO249*#REF!)+(AP249*#REF!)+(AQ249*#REF!)+(AR249*#REF!)+(AS249*#REF!)+(AT249*#REF!)</f>
        <v>#REF!</v>
      </c>
      <c r="AX249" s="49"/>
      <c r="AY249" s="45"/>
      <c r="AZ249" s="45"/>
      <c r="BA249" s="45"/>
      <c r="BB249" s="45"/>
      <c r="BC249" s="45"/>
      <c r="BD249" s="45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42" t="s">
        <v>825</v>
      </c>
      <c r="BV249" s="26"/>
      <c r="BW249" s="26"/>
    </row>
    <row r="250" spans="1:75" ht="27" x14ac:dyDescent="0.25">
      <c r="A250" s="24" t="s">
        <v>75</v>
      </c>
      <c r="B250" s="37" t="s">
        <v>76</v>
      </c>
      <c r="C250" s="39">
        <v>25680</v>
      </c>
      <c r="D250" s="40">
        <v>399</v>
      </c>
      <c r="E250" s="26">
        <v>1218</v>
      </c>
      <c r="F250" s="26"/>
      <c r="G250" s="42" t="s">
        <v>78</v>
      </c>
      <c r="H250" s="43"/>
      <c r="I250" s="44" t="s">
        <v>137</v>
      </c>
      <c r="J250" s="45"/>
      <c r="K250" s="41" t="s">
        <v>1334</v>
      </c>
      <c r="L250" s="26" t="s">
        <v>81</v>
      </c>
      <c r="M250" s="26" t="s">
        <v>82</v>
      </c>
      <c r="N250" s="26" t="s">
        <v>150</v>
      </c>
      <c r="O250" s="26"/>
      <c r="P250" s="26"/>
      <c r="Q250" s="26">
        <v>-1</v>
      </c>
      <c r="R250" s="26"/>
      <c r="S250" s="26">
        <v>-1</v>
      </c>
      <c r="T250" s="26">
        <v>-1</v>
      </c>
      <c r="U250" s="26">
        <v>0</v>
      </c>
      <c r="V250" s="26"/>
      <c r="W250" s="26"/>
      <c r="X250" s="26">
        <v>0</v>
      </c>
      <c r="Y250" s="26">
        <v>-1</v>
      </c>
      <c r="Z250" s="26"/>
      <c r="AA250" s="26">
        <v>0</v>
      </c>
      <c r="AB250" s="26">
        <v>-1</v>
      </c>
      <c r="AC250" s="26">
        <v>1</v>
      </c>
      <c r="AD250" s="26">
        <v>1</v>
      </c>
      <c r="AE250" s="26">
        <v>0</v>
      </c>
      <c r="AF250" s="26">
        <v>-1</v>
      </c>
      <c r="AG250" s="26">
        <v>-1</v>
      </c>
      <c r="AH250" s="26"/>
      <c r="AI250" s="26">
        <v>-1</v>
      </c>
      <c r="AJ250" s="26">
        <v>-1</v>
      </c>
      <c r="AK250" s="26"/>
      <c r="AL250" s="26">
        <v>-1</v>
      </c>
      <c r="AM250" s="26">
        <v>-1</v>
      </c>
      <c r="AN250" s="26">
        <v>-1</v>
      </c>
      <c r="AO250" s="26">
        <v>-1</v>
      </c>
      <c r="AP250" s="26">
        <v>-1</v>
      </c>
      <c r="AQ250" s="26">
        <v>-1</v>
      </c>
      <c r="AR250" s="26">
        <v>-1</v>
      </c>
      <c r="AS250" s="26">
        <v>-1</v>
      </c>
      <c r="AT250" s="26">
        <v>-1</v>
      </c>
      <c r="AU250" s="46" t="e">
        <f t="shared" si="7"/>
        <v>#REF!</v>
      </c>
      <c r="AV250" s="35">
        <f t="shared" si="8"/>
        <v>24</v>
      </c>
      <c r="AW250" s="35" t="e">
        <f>(O250*#REF!)+(P250*#REF!)+(Q250*#REF!)+(R250*#REF!)+(S250*#REF!)+(T250*#REF!)+(U250*#REF!)+(V250*#REF!)+(W250*#REF!)+(X250*#REF!)+(Y250*#REF!)+(Z250*#REF!)+(AA250*#REF!)+(AB250*#REF!)+(AC250*#REF!)+(AD250*#REF!)+(AE250*#REF!)+(AF250*#REF!)+(AG250*#REF!)+(AH250*#REF!)+(AI250*#REF!)+(AJ250*#REF!)+(AK250*#REF!)+(AL250*#REF!)+(AM250*#REF!)+(AN250*#REF!)+(AO250*#REF!)+(AP250*#REF!)+(AQ250*#REF!)+(AR250*#REF!)+(AS250*#REF!)+(AT250*#REF!)</f>
        <v>#REF!</v>
      </c>
      <c r="AX250" s="35" t="e">
        <f>#REF!+#REF!+#REF!+#REF!+#REF!+#REF!+#REF!+#REF!+#REF!+#REF!+#REF!+#REF!+#REF!+#REF!+#REF!+#REF!+#REF!+#REF!+#REF!+#REF!+#REF!+#REF!+#REF!+#REF!</f>
        <v>#REF!</v>
      </c>
      <c r="AY250" s="45" t="s">
        <v>91</v>
      </c>
      <c r="AZ250" s="45" t="s">
        <v>105</v>
      </c>
      <c r="BA250" s="45" t="s">
        <v>93</v>
      </c>
      <c r="BB250" s="45" t="s">
        <v>92</v>
      </c>
      <c r="BC250" s="45" t="s">
        <v>94</v>
      </c>
      <c r="BD250" s="45" t="s">
        <v>94</v>
      </c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42"/>
      <c r="BV250" s="26"/>
      <c r="BW250" s="26"/>
    </row>
    <row r="251" spans="1:75" ht="27" x14ac:dyDescent="0.25">
      <c r="A251" s="24" t="s">
        <v>75</v>
      </c>
      <c r="B251" s="37" t="s">
        <v>76</v>
      </c>
      <c r="C251" s="39">
        <v>25681</v>
      </c>
      <c r="D251" s="40">
        <v>400</v>
      </c>
      <c r="E251" s="26">
        <v>1219</v>
      </c>
      <c r="F251" s="26"/>
      <c r="G251" s="42" t="s">
        <v>186</v>
      </c>
      <c r="H251" s="43"/>
      <c r="I251" s="44" t="s">
        <v>137</v>
      </c>
      <c r="J251" s="45"/>
      <c r="K251" s="41" t="s">
        <v>1334</v>
      </c>
      <c r="L251" s="26" t="s">
        <v>81</v>
      </c>
      <c r="M251" s="26" t="s">
        <v>126</v>
      </c>
      <c r="N251" s="26" t="s">
        <v>826</v>
      </c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>
        <v>-1</v>
      </c>
      <c r="AG251" s="26">
        <v>-1</v>
      </c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>
        <v>-1</v>
      </c>
      <c r="AT251" s="26">
        <v>1</v>
      </c>
      <c r="AU251" s="46" t="e">
        <f t="shared" si="7"/>
        <v>#REF!</v>
      </c>
      <c r="AV251" s="35">
        <f t="shared" si="8"/>
        <v>4</v>
      </c>
      <c r="AW251" s="35" t="e">
        <f>(O251*#REF!)+(P251*#REF!)+(Q251*#REF!)+(R251*#REF!)+(S251*#REF!)+(T251*#REF!)+(U251*#REF!)+(V251*#REF!)+(W251*#REF!)+(X251*#REF!)+(Y251*#REF!)+(Z251*#REF!)+(AA251*#REF!)+(AB251*#REF!)+(AC251*#REF!)+(AD251*#REF!)+(AE251*#REF!)+(AF251*#REF!)+(AG251*#REF!)+(AH251*#REF!)+(AI251*#REF!)+(AJ251*#REF!)+(AK251*#REF!)+(AL251*#REF!)+(AM251*#REF!)+(AN251*#REF!)+(AO251*#REF!)+(AP251*#REF!)+(AQ251*#REF!)+(AR251*#REF!)+(AS251*#REF!)+(AT251*#REF!)</f>
        <v>#REF!</v>
      </c>
      <c r="AX251" s="35" t="e">
        <f>#REF!+#REF!+#REF!+#REF!</f>
        <v>#REF!</v>
      </c>
      <c r="AY251" s="45" t="s">
        <v>576</v>
      </c>
      <c r="AZ251" s="45"/>
      <c r="BA251" s="45"/>
      <c r="BB251" s="45"/>
      <c r="BC251" s="45"/>
      <c r="BD251" s="45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42"/>
      <c r="BV251" s="26"/>
      <c r="BW251" s="26"/>
    </row>
    <row r="252" spans="1:75" ht="27" x14ac:dyDescent="0.25">
      <c r="A252" s="24" t="s">
        <v>75</v>
      </c>
      <c r="B252" s="37" t="s">
        <v>76</v>
      </c>
      <c r="C252" s="39">
        <v>25682</v>
      </c>
      <c r="D252" s="40">
        <v>402</v>
      </c>
      <c r="E252" s="26">
        <v>1212</v>
      </c>
      <c r="F252" s="26"/>
      <c r="G252" s="42" t="s">
        <v>100</v>
      </c>
      <c r="H252" s="43"/>
      <c r="I252" s="44" t="s">
        <v>132</v>
      </c>
      <c r="J252" s="45"/>
      <c r="K252" s="41" t="s">
        <v>1334</v>
      </c>
      <c r="L252" s="26" t="s">
        <v>133</v>
      </c>
      <c r="M252" s="26" t="s">
        <v>178</v>
      </c>
      <c r="N252" s="26" t="s">
        <v>524</v>
      </c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46" t="e">
        <f t="shared" si="7"/>
        <v>#REF!</v>
      </c>
      <c r="AV252" s="35">
        <f t="shared" si="8"/>
        <v>0</v>
      </c>
      <c r="AW252" s="35" t="e">
        <f>(O252*#REF!)+(P252*#REF!)+(Q252*#REF!)+(R252*#REF!)+(S252*#REF!)+(T252*#REF!)+(U252*#REF!)+(V252*#REF!)+(W252*#REF!)+(X252*#REF!)+(Y252*#REF!)+(Z252*#REF!)+(AA252*#REF!)+(AB252*#REF!)+(AC252*#REF!)+(AD252*#REF!)+(AE252*#REF!)+(AF252*#REF!)+(AG252*#REF!)+(AH252*#REF!)+(AI252*#REF!)+(AJ252*#REF!)+(AK252*#REF!)+(AL252*#REF!)+(AM252*#REF!)+(AN252*#REF!)+(AO252*#REF!)+(AP252*#REF!)+(AQ252*#REF!)+(AR252*#REF!)+(AS252*#REF!)+(AT252*#REF!)</f>
        <v>#REF!</v>
      </c>
      <c r="AX252" s="49"/>
      <c r="AY252" s="45"/>
      <c r="AZ252" s="45"/>
      <c r="BA252" s="45"/>
      <c r="BB252" s="45"/>
      <c r="BC252" s="45"/>
      <c r="BD252" s="45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42"/>
      <c r="BV252" s="26"/>
      <c r="BW252" s="26"/>
    </row>
    <row r="253" spans="1:75" ht="27" x14ac:dyDescent="0.25">
      <c r="A253" s="24" t="s">
        <v>75</v>
      </c>
      <c r="B253" s="37" t="s">
        <v>76</v>
      </c>
      <c r="C253" s="39">
        <v>25683</v>
      </c>
      <c r="D253" s="40">
        <v>403</v>
      </c>
      <c r="E253" s="26">
        <v>1181</v>
      </c>
      <c r="F253" s="26"/>
      <c r="G253" s="42" t="s">
        <v>113</v>
      </c>
      <c r="H253" s="43" t="s">
        <v>114</v>
      </c>
      <c r="I253" s="44" t="s">
        <v>114</v>
      </c>
      <c r="J253" s="45"/>
      <c r="K253" s="41" t="s">
        <v>1334</v>
      </c>
      <c r="L253" s="26" t="s">
        <v>81</v>
      </c>
      <c r="M253" s="26" t="s">
        <v>126</v>
      </c>
      <c r="N253" s="26" t="s">
        <v>162</v>
      </c>
      <c r="O253" s="26"/>
      <c r="P253" s="26">
        <v>1</v>
      </c>
      <c r="Q253" s="26">
        <v>1</v>
      </c>
      <c r="R253" s="26">
        <v>1</v>
      </c>
      <c r="S253" s="26">
        <v>1</v>
      </c>
      <c r="T253" s="26">
        <v>1</v>
      </c>
      <c r="U253" s="26">
        <v>1</v>
      </c>
      <c r="V253" s="26">
        <v>1</v>
      </c>
      <c r="W253" s="26">
        <v>1</v>
      </c>
      <c r="X253" s="26">
        <v>1</v>
      </c>
      <c r="Y253" s="26">
        <v>1</v>
      </c>
      <c r="Z253" s="26"/>
      <c r="AA253" s="26">
        <v>1</v>
      </c>
      <c r="AB253" s="26">
        <v>1</v>
      </c>
      <c r="AC253" s="26">
        <v>1</v>
      </c>
      <c r="AD253" s="26">
        <v>1</v>
      </c>
      <c r="AE253" s="26">
        <v>1</v>
      </c>
      <c r="AF253" s="26">
        <v>1</v>
      </c>
      <c r="AG253" s="26">
        <v>1</v>
      </c>
      <c r="AH253" s="26">
        <v>1</v>
      </c>
      <c r="AI253" s="26">
        <v>1</v>
      </c>
      <c r="AJ253" s="26"/>
      <c r="AK253" s="26"/>
      <c r="AL253" s="26"/>
      <c r="AM253" s="26"/>
      <c r="AN253" s="26"/>
      <c r="AO253" s="26"/>
      <c r="AP253" s="26"/>
      <c r="AQ253" s="26">
        <v>1</v>
      </c>
      <c r="AR253" s="26">
        <v>1</v>
      </c>
      <c r="AS253" s="26">
        <v>1</v>
      </c>
      <c r="AT253" s="26">
        <v>1</v>
      </c>
      <c r="AU253" s="46" t="e">
        <f t="shared" si="7"/>
        <v>#REF!</v>
      </c>
      <c r="AV253" s="35">
        <f t="shared" si="8"/>
        <v>23</v>
      </c>
      <c r="AW253" s="35" t="e">
        <f>(O253*#REF!)+(P253*#REF!)+(Q253*#REF!)+(R253*#REF!)+(S253*#REF!)+(T253*#REF!)+(U253*#REF!)+(V253*#REF!)+(W253*#REF!)+(X253*#REF!)+(Y253*#REF!)+(Z253*#REF!)+(AA253*#REF!)+(AB253*#REF!)+(AC253*#REF!)+(AD253*#REF!)+(AE253*#REF!)+(AF253*#REF!)+(AG253*#REF!)+(AH253*#REF!)+(AI253*#REF!)+(AJ253*#REF!)+(AK253*#REF!)+(AL253*#REF!)+(AM253*#REF!)+(AN253*#REF!)+(AO253*#REF!)+(AP253*#REF!)+(AQ253*#REF!)+(AR253*#REF!)+(AS253*#REF!)+(AT253*#REF!)</f>
        <v>#REF!</v>
      </c>
      <c r="AX253" s="35" t="e">
        <f>#REF!+#REF!+#REF!+#REF!+#REF!+#REF!+#REF!+#REF!+#REF!+#REF!+#REF!+#REF!+#REF!+#REF!+#REF!+#REF!+#REF!+#REF!+#REF!+#REF!+#REF!+#REF!+#REF!</f>
        <v>#REF!</v>
      </c>
      <c r="AY253" s="45" t="s">
        <v>411</v>
      </c>
      <c r="AZ253" s="45" t="s">
        <v>353</v>
      </c>
      <c r="BA253" s="45" t="s">
        <v>117</v>
      </c>
      <c r="BB253" s="45" t="s">
        <v>827</v>
      </c>
      <c r="BC253" s="45"/>
      <c r="BD253" s="45" t="s">
        <v>117</v>
      </c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42"/>
      <c r="BV253" s="26" t="s">
        <v>828</v>
      </c>
      <c r="BW253" s="26"/>
    </row>
    <row r="254" spans="1:75" ht="27" x14ac:dyDescent="0.25">
      <c r="A254" s="24" t="s">
        <v>75</v>
      </c>
      <c r="B254" s="37" t="s">
        <v>76</v>
      </c>
      <c r="C254" s="39">
        <v>25684</v>
      </c>
      <c r="D254" s="40">
        <v>404</v>
      </c>
      <c r="E254" s="26">
        <v>1175</v>
      </c>
      <c r="F254" s="26"/>
      <c r="G254" s="42" t="s">
        <v>78</v>
      </c>
      <c r="H254" s="43" t="s">
        <v>79</v>
      </c>
      <c r="I254" s="44" t="s">
        <v>79</v>
      </c>
      <c r="J254" s="45"/>
      <c r="K254" s="41" t="s">
        <v>1334</v>
      </c>
      <c r="L254" s="26" t="s">
        <v>81</v>
      </c>
      <c r="M254" s="26" t="s">
        <v>126</v>
      </c>
      <c r="N254" s="26" t="s">
        <v>162</v>
      </c>
      <c r="O254" s="26">
        <v>-1</v>
      </c>
      <c r="P254" s="26">
        <v>-1</v>
      </c>
      <c r="Q254" s="26">
        <v>-1</v>
      </c>
      <c r="R254" s="26">
        <v>-1</v>
      </c>
      <c r="S254" s="26">
        <v>0</v>
      </c>
      <c r="T254" s="26"/>
      <c r="U254" s="26">
        <v>0</v>
      </c>
      <c r="V254" s="26"/>
      <c r="W254" s="26">
        <v>-1</v>
      </c>
      <c r="X254" s="26">
        <v>-1</v>
      </c>
      <c r="Y254" s="26">
        <v>-1</v>
      </c>
      <c r="Z254" s="26"/>
      <c r="AA254" s="26">
        <v>-1</v>
      </c>
      <c r="AB254" s="26">
        <v>0</v>
      </c>
      <c r="AC254" s="26">
        <v>-1</v>
      </c>
      <c r="AD254" s="26">
        <v>-1</v>
      </c>
      <c r="AE254" s="26">
        <v>-1</v>
      </c>
      <c r="AF254" s="26">
        <v>-1</v>
      </c>
      <c r="AG254" s="26">
        <v>-2</v>
      </c>
      <c r="AH254" s="26"/>
      <c r="AI254" s="26">
        <v>-1</v>
      </c>
      <c r="AJ254" s="26">
        <v>-1</v>
      </c>
      <c r="AK254" s="26"/>
      <c r="AL254" s="26">
        <v>-1</v>
      </c>
      <c r="AM254" s="26"/>
      <c r="AN254" s="26"/>
      <c r="AO254" s="26"/>
      <c r="AP254" s="26">
        <v>-1</v>
      </c>
      <c r="AQ254" s="26">
        <v>-1</v>
      </c>
      <c r="AR254" s="26"/>
      <c r="AS254" s="26">
        <v>-1</v>
      </c>
      <c r="AT254" s="26">
        <v>-1</v>
      </c>
      <c r="AU254" s="46" t="e">
        <f t="shared" si="7"/>
        <v>#REF!</v>
      </c>
      <c r="AV254" s="35">
        <f t="shared" si="8"/>
        <v>23</v>
      </c>
      <c r="AW254" s="35" t="e">
        <f>(O254*#REF!)+(P254*#REF!)+(Q254*#REF!)+(R254*#REF!)+(S254*#REF!)+(T254*#REF!)+(U254*#REF!)+(V254*#REF!)+(W254*#REF!)+(X254*#REF!)+(Y254*#REF!)+(Z254*#REF!)+(AA254*#REF!)+(AB254*#REF!)+(AC254*#REF!)+(AD254*#REF!)+(AE254*#REF!)+(AF254*#REF!)+(AG254*#REF!)+(AH254*#REF!)+(AI254*#REF!)+(AJ254*#REF!)+(AK254*#REF!)+(AL254*#REF!)+(AM254*#REF!)+(AN254*#REF!)+(AO254*#REF!)+(AP254*#REF!)+(AQ254*#REF!)+(AR254*#REF!)+(AS254*#REF!)+(AT254*#REF!)</f>
        <v>#REF!</v>
      </c>
      <c r="AX254" s="35" t="e">
        <f>#REF!+#REF!+#REF!+#REF!+#REF!+#REF!+#REF!+#REF!+#REF!+#REF!+#REF!+#REF!+#REF!+#REF!+#REF!+#REF!+#REF!+#REF!+#REF!+#REF!+#REF!+#REF!+#REF!</f>
        <v>#REF!</v>
      </c>
      <c r="AY254" s="45" t="s">
        <v>92</v>
      </c>
      <c r="AZ254" s="45" t="s">
        <v>785</v>
      </c>
      <c r="BA254" s="45" t="s">
        <v>94</v>
      </c>
      <c r="BB254" s="45"/>
      <c r="BC254" s="45"/>
      <c r="BD254" s="45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42"/>
      <c r="BV254" s="26" t="s">
        <v>352</v>
      </c>
      <c r="BW254" s="26"/>
    </row>
    <row r="255" spans="1:75" ht="45" x14ac:dyDescent="0.25">
      <c r="A255" s="24" t="s">
        <v>75</v>
      </c>
      <c r="B255" s="37" t="s">
        <v>76</v>
      </c>
      <c r="C255" s="39">
        <v>25685</v>
      </c>
      <c r="D255" s="40">
        <v>405</v>
      </c>
      <c r="E255" s="26">
        <v>1188</v>
      </c>
      <c r="F255" s="26"/>
      <c r="G255" s="42" t="s">
        <v>78</v>
      </c>
      <c r="H255" s="43" t="s">
        <v>79</v>
      </c>
      <c r="I255" s="44" t="s">
        <v>79</v>
      </c>
      <c r="J255" s="45"/>
      <c r="K255" s="41" t="s">
        <v>1334</v>
      </c>
      <c r="L255" s="26" t="s">
        <v>133</v>
      </c>
      <c r="M255" s="26" t="s">
        <v>170</v>
      </c>
      <c r="N255" s="26" t="s">
        <v>688</v>
      </c>
      <c r="O255" s="26">
        <v>-1</v>
      </c>
      <c r="P255" s="26">
        <v>-1</v>
      </c>
      <c r="Q255" s="26">
        <v>-1</v>
      </c>
      <c r="R255" s="26">
        <v>-1</v>
      </c>
      <c r="S255" s="26">
        <v>-1</v>
      </c>
      <c r="T255" s="26"/>
      <c r="U255" s="26"/>
      <c r="V255" s="26"/>
      <c r="W255" s="26">
        <v>-1</v>
      </c>
      <c r="X255" s="26">
        <v>-1</v>
      </c>
      <c r="Y255" s="26">
        <v>-1</v>
      </c>
      <c r="Z255" s="26"/>
      <c r="AA255" s="26">
        <v>-1</v>
      </c>
      <c r="AB255" s="26">
        <v>-1</v>
      </c>
      <c r="AC255" s="26">
        <v>-1</v>
      </c>
      <c r="AD255" s="26">
        <v>-1</v>
      </c>
      <c r="AE255" s="26">
        <v>-1</v>
      </c>
      <c r="AF255" s="26"/>
      <c r="AG255" s="26">
        <v>-1</v>
      </c>
      <c r="AH255" s="26"/>
      <c r="AI255" s="26">
        <v>-1</v>
      </c>
      <c r="AJ255" s="26"/>
      <c r="AK255" s="26"/>
      <c r="AL255" s="26"/>
      <c r="AM255" s="26"/>
      <c r="AN255" s="26"/>
      <c r="AO255" s="26"/>
      <c r="AP255" s="26"/>
      <c r="AQ255" s="26">
        <v>-1</v>
      </c>
      <c r="AR255" s="26"/>
      <c r="AS255" s="26">
        <v>-1</v>
      </c>
      <c r="AT255" s="26">
        <v>-1</v>
      </c>
      <c r="AU255" s="46" t="e">
        <f t="shared" si="7"/>
        <v>#REF!</v>
      </c>
      <c r="AV255" s="35">
        <f t="shared" si="8"/>
        <v>18</v>
      </c>
      <c r="AW255" s="35" t="e">
        <f>(O255*#REF!)+(P255*#REF!)+(Q255*#REF!)+(R255*#REF!)+(S255*#REF!)+(T255*#REF!)+(U255*#REF!)+(V255*#REF!)+(W255*#REF!)+(X255*#REF!)+(Y255*#REF!)+(Z255*#REF!)+(AA255*#REF!)+(AB255*#REF!)+(AC255*#REF!)+(AD255*#REF!)+(AE255*#REF!)+(AF255*#REF!)+(AG255*#REF!)+(AH255*#REF!)+(AI255*#REF!)+(AJ255*#REF!)+(AK255*#REF!)+(AL255*#REF!)+(AM255*#REF!)+(AN255*#REF!)+(AO255*#REF!)+(AP255*#REF!)+(AQ255*#REF!)+(AR255*#REF!)+(AS255*#REF!)+(AT255*#REF!)</f>
        <v>#REF!</v>
      </c>
      <c r="AX255" s="35" t="e">
        <f>#REF!+#REF!+#REF!+#REF!+#REF!+#REF!+#REF!+#REF!+#REF!+#REF!+#REF!+#REF!+#REF!+#REF!+#REF!+#REF!+#REF!+#REF!</f>
        <v>#REF!</v>
      </c>
      <c r="AY255" s="45"/>
      <c r="AZ255" s="45" t="s">
        <v>105</v>
      </c>
      <c r="BA255" s="45" t="s">
        <v>94</v>
      </c>
      <c r="BB255" s="45"/>
      <c r="BC255" s="45"/>
      <c r="BD255" s="45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42"/>
      <c r="BV255" s="26" t="s">
        <v>829</v>
      </c>
      <c r="BW255" s="26"/>
    </row>
    <row r="256" spans="1:75" ht="33.75" x14ac:dyDescent="0.25">
      <c r="A256" s="24" t="s">
        <v>75</v>
      </c>
      <c r="B256" s="37" t="s">
        <v>76</v>
      </c>
      <c r="C256" s="50" t="s">
        <v>131</v>
      </c>
      <c r="D256" s="40">
        <v>406</v>
      </c>
      <c r="E256" s="26">
        <v>1209</v>
      </c>
      <c r="F256" s="26"/>
      <c r="G256" s="42" t="s">
        <v>100</v>
      </c>
      <c r="H256" s="43" t="s">
        <v>79</v>
      </c>
      <c r="I256" s="44" t="s">
        <v>101</v>
      </c>
      <c r="J256" s="45"/>
      <c r="K256" s="41" t="s">
        <v>1334</v>
      </c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46"/>
      <c r="AV256" s="35"/>
      <c r="AW256" s="35"/>
      <c r="AX256" s="35"/>
      <c r="AY256" s="45"/>
      <c r="AZ256" s="45"/>
      <c r="BA256" s="45"/>
      <c r="BB256" s="45"/>
      <c r="BC256" s="45"/>
      <c r="BD256" s="45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42"/>
      <c r="BV256" s="26" t="s">
        <v>830</v>
      </c>
      <c r="BW256" s="26"/>
    </row>
    <row r="257" spans="1:75" ht="27" x14ac:dyDescent="0.25">
      <c r="A257" s="24" t="s">
        <v>75</v>
      </c>
      <c r="B257" s="37" t="s">
        <v>76</v>
      </c>
      <c r="C257" s="39">
        <v>25686</v>
      </c>
      <c r="D257" s="40">
        <v>407</v>
      </c>
      <c r="E257" s="26">
        <v>1275</v>
      </c>
      <c r="F257" s="26"/>
      <c r="G257" s="42" t="s">
        <v>276</v>
      </c>
      <c r="H257" s="43" t="s">
        <v>79</v>
      </c>
      <c r="I257" s="44" t="s">
        <v>206</v>
      </c>
      <c r="J257" s="45"/>
      <c r="K257" s="41" t="s">
        <v>1334</v>
      </c>
      <c r="L257" s="26" t="s">
        <v>81</v>
      </c>
      <c r="M257" s="26" t="s">
        <v>82</v>
      </c>
      <c r="N257" s="26" t="s">
        <v>83</v>
      </c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>
        <v>1</v>
      </c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>
        <v>-1</v>
      </c>
      <c r="AU257" s="46" t="e">
        <f t="shared" si="7"/>
        <v>#REF!</v>
      </c>
      <c r="AV257" s="35">
        <f t="shared" si="8"/>
        <v>2</v>
      </c>
      <c r="AW257" s="35" t="e">
        <f>(O257*#REF!)+(P257*#REF!)+(Q257*#REF!)+(R257*#REF!)+(S257*#REF!)+(T257*#REF!)+(U257*#REF!)+(V257*#REF!)+(W257*#REF!)+(X257*#REF!)+(Y257*#REF!)+(Z257*#REF!)+(AA257*#REF!)+(AB257*#REF!)+(AC257*#REF!)+(AD257*#REF!)+(AE257*#REF!)+(AF257*#REF!)+(AG257*#REF!)+(AH257*#REF!)+(AI257*#REF!)+(AJ257*#REF!)+(AK257*#REF!)+(AL257*#REF!)+(AM257*#REF!)+(AN257*#REF!)+(AO257*#REF!)+(AP257*#REF!)+(AQ257*#REF!)+(AR257*#REF!)+(AS257*#REF!)+(AT257*#REF!)</f>
        <v>#REF!</v>
      </c>
      <c r="AX257" s="35" t="e">
        <f>#REF!+#REF!</f>
        <v>#REF!</v>
      </c>
      <c r="AY257" s="45"/>
      <c r="AZ257" s="45"/>
      <c r="BA257" s="45"/>
      <c r="BB257" s="45"/>
      <c r="BC257" s="45"/>
      <c r="BD257" s="45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42"/>
      <c r="BV257" s="26" t="s">
        <v>352</v>
      </c>
      <c r="BW257" s="26"/>
    </row>
    <row r="258" spans="1:75" ht="27" x14ac:dyDescent="0.25">
      <c r="A258" s="24" t="s">
        <v>75</v>
      </c>
      <c r="B258" s="37" t="s">
        <v>76</v>
      </c>
      <c r="C258" s="39">
        <v>25687</v>
      </c>
      <c r="D258" s="40">
        <v>408</v>
      </c>
      <c r="E258" s="26">
        <v>1267</v>
      </c>
      <c r="F258" s="26"/>
      <c r="G258" s="42" t="s">
        <v>113</v>
      </c>
      <c r="H258" s="43" t="s">
        <v>114</v>
      </c>
      <c r="I258" s="44" t="s">
        <v>114</v>
      </c>
      <c r="J258" s="45"/>
      <c r="K258" s="41" t="s">
        <v>1334</v>
      </c>
      <c r="L258" s="26" t="s">
        <v>81</v>
      </c>
      <c r="M258" s="26" t="s">
        <v>82</v>
      </c>
      <c r="N258" s="26" t="s">
        <v>102</v>
      </c>
      <c r="O258" s="26">
        <v>1</v>
      </c>
      <c r="P258" s="26">
        <v>1</v>
      </c>
      <c r="Q258" s="26">
        <v>0</v>
      </c>
      <c r="R258" s="26">
        <v>-1</v>
      </c>
      <c r="S258" s="26">
        <v>1</v>
      </c>
      <c r="T258" s="26">
        <v>1</v>
      </c>
      <c r="U258" s="26">
        <v>1</v>
      </c>
      <c r="V258" s="26">
        <v>1</v>
      </c>
      <c r="W258" s="26">
        <v>1</v>
      </c>
      <c r="X258" s="26">
        <v>1</v>
      </c>
      <c r="Y258" s="26">
        <v>1</v>
      </c>
      <c r="Z258" s="26"/>
      <c r="AA258" s="26">
        <v>1</v>
      </c>
      <c r="AB258" s="26">
        <v>1</v>
      </c>
      <c r="AC258" s="26">
        <v>1</v>
      </c>
      <c r="AD258" s="26">
        <v>0</v>
      </c>
      <c r="AE258" s="26">
        <v>1</v>
      </c>
      <c r="AF258" s="26">
        <v>1</v>
      </c>
      <c r="AG258" s="26">
        <v>1</v>
      </c>
      <c r="AH258" s="26">
        <v>1</v>
      </c>
      <c r="AI258" s="26">
        <v>1</v>
      </c>
      <c r="AJ258" s="26">
        <v>1</v>
      </c>
      <c r="AK258" s="26"/>
      <c r="AL258" s="26">
        <v>0</v>
      </c>
      <c r="AM258" s="26">
        <v>0</v>
      </c>
      <c r="AN258" s="26">
        <v>1</v>
      </c>
      <c r="AO258" s="26">
        <v>1</v>
      </c>
      <c r="AP258" s="26">
        <v>1</v>
      </c>
      <c r="AQ258" s="26">
        <v>1</v>
      </c>
      <c r="AR258" s="26"/>
      <c r="AS258" s="26">
        <v>1</v>
      </c>
      <c r="AT258" s="26">
        <v>1</v>
      </c>
      <c r="AU258" s="46" t="e">
        <f t="shared" si="7"/>
        <v>#REF!</v>
      </c>
      <c r="AV258" s="35">
        <f t="shared" si="8"/>
        <v>29</v>
      </c>
      <c r="AW258" s="35" t="e">
        <f>(O258*#REF!)+(P258*#REF!)+(Q258*#REF!)+(R258*#REF!)+(S258*#REF!)+(T258*#REF!)+(U258*#REF!)+(V258*#REF!)+(W258*#REF!)+(X258*#REF!)+(Y258*#REF!)+(Z258*#REF!)+(AA258*#REF!)+(AB258*#REF!)+(AC258*#REF!)+(AD258*#REF!)+(AE258*#REF!)+(AF258*#REF!)+(AG258*#REF!)+(AH258*#REF!)+(AI258*#REF!)+(AJ258*#REF!)+(AK258*#REF!)+(AL258*#REF!)+(AM258*#REF!)+(AN258*#REF!)+(AO258*#REF!)+(AP258*#REF!)+(AQ258*#REF!)+(AR258*#REF!)+(AS258*#REF!)+(AT258*#REF!)</f>
        <v>#REF!</v>
      </c>
      <c r="AX258" s="35" t="e">
        <f>#REF!+#REF!+#REF!+#REF!+#REF!+#REF!+#REF!+#REF!+#REF!+#REF!+#REF!+#REF!+#REF!+#REF!+#REF!+#REF!+#REF!+#REF!+#REF!+#REF!+#REF!+#REF!+#REF!+#REF!+#REF!+#REF!+#REF!+#REF!+#REF!+#REF!</f>
        <v>#REF!</v>
      </c>
      <c r="AY258" s="45" t="s">
        <v>115</v>
      </c>
      <c r="AZ258" s="45" t="s">
        <v>115</v>
      </c>
      <c r="BA258" s="45" t="s">
        <v>117</v>
      </c>
      <c r="BB258" s="45" t="s">
        <v>341</v>
      </c>
      <c r="BC258" s="45" t="s">
        <v>117</v>
      </c>
      <c r="BD258" s="45" t="s">
        <v>117</v>
      </c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42"/>
      <c r="BV258" s="26" t="s">
        <v>831</v>
      </c>
      <c r="BW258" s="26"/>
    </row>
    <row r="259" spans="1:75" ht="27" x14ac:dyDescent="0.25">
      <c r="A259" s="24" t="s">
        <v>75</v>
      </c>
      <c r="B259" s="37" t="s">
        <v>76</v>
      </c>
      <c r="C259" s="39">
        <v>25688</v>
      </c>
      <c r="D259" s="40">
        <v>409</v>
      </c>
      <c r="E259" s="26">
        <v>1260</v>
      </c>
      <c r="F259" s="26"/>
      <c r="G259" s="42" t="s">
        <v>88</v>
      </c>
      <c r="H259" s="43" t="s">
        <v>79</v>
      </c>
      <c r="I259" s="44" t="s">
        <v>79</v>
      </c>
      <c r="J259" s="45"/>
      <c r="K259" s="41" t="s">
        <v>1334</v>
      </c>
      <c r="L259" s="26" t="s">
        <v>81</v>
      </c>
      <c r="M259" s="26" t="s">
        <v>328</v>
      </c>
      <c r="N259" s="26" t="s">
        <v>329</v>
      </c>
      <c r="O259" s="26">
        <v>1</v>
      </c>
      <c r="P259" s="26">
        <v>1</v>
      </c>
      <c r="Q259" s="26"/>
      <c r="R259" s="26"/>
      <c r="S259" s="26">
        <v>-1</v>
      </c>
      <c r="T259" s="26"/>
      <c r="U259" s="26"/>
      <c r="V259" s="26">
        <v>-1</v>
      </c>
      <c r="W259" s="26">
        <v>-1</v>
      </c>
      <c r="X259" s="26">
        <v>-1</v>
      </c>
      <c r="Y259" s="26">
        <v>1</v>
      </c>
      <c r="Z259" s="26"/>
      <c r="AA259" s="26">
        <v>-1</v>
      </c>
      <c r="AB259" s="26">
        <v>-1</v>
      </c>
      <c r="AC259" s="26">
        <v>-1</v>
      </c>
      <c r="AD259" s="26">
        <v>0</v>
      </c>
      <c r="AE259" s="26">
        <v>-1</v>
      </c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>
        <v>0</v>
      </c>
      <c r="AT259" s="26">
        <v>-1</v>
      </c>
      <c r="AU259" s="46" t="e">
        <f t="shared" si="7"/>
        <v>#REF!</v>
      </c>
      <c r="AV259" s="35">
        <f t="shared" si="8"/>
        <v>14</v>
      </c>
      <c r="AW259" s="35" t="e">
        <f>(O259*#REF!)+(P259*#REF!)+(Q259*#REF!)+(R259*#REF!)+(S259*#REF!)+(T259*#REF!)+(U259*#REF!)+(V259*#REF!)+(W259*#REF!)+(X259*#REF!)+(Y259*#REF!)+(Z259*#REF!)+(AA259*#REF!)+(AB259*#REF!)+(AC259*#REF!)+(AD259*#REF!)+(AE259*#REF!)+(AF259*#REF!)+(AG259*#REF!)+(AH259*#REF!)+(AI259*#REF!)+(AJ259*#REF!)+(AK259*#REF!)+(AL259*#REF!)+(AM259*#REF!)+(AN259*#REF!)+(AO259*#REF!)+(AP259*#REF!)+(AQ259*#REF!)+(AR259*#REF!)+(AS259*#REF!)+(AT259*#REF!)</f>
        <v>#REF!</v>
      </c>
      <c r="AX259" s="35" t="e">
        <f>#REF!+#REF!+#REF!+#REF!+#REF!+#REF!+#REF!+#REF!+#REF!+#REF!+#REF!+#REF!+#REF!+#REF!</f>
        <v>#REF!</v>
      </c>
      <c r="AY259" s="45"/>
      <c r="AZ259" s="45"/>
      <c r="BA259" s="45"/>
      <c r="BB259" s="45"/>
      <c r="BC259" s="45"/>
      <c r="BD259" s="45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42"/>
      <c r="BV259" s="26" t="s">
        <v>352</v>
      </c>
      <c r="BW259" s="26"/>
    </row>
    <row r="260" spans="1:75" ht="27" x14ac:dyDescent="0.25">
      <c r="A260" s="24" t="s">
        <v>75</v>
      </c>
      <c r="B260" s="37" t="s">
        <v>76</v>
      </c>
      <c r="C260" s="39">
        <v>25689</v>
      </c>
      <c r="D260" s="40">
        <v>410</v>
      </c>
      <c r="E260" s="26">
        <v>1353</v>
      </c>
      <c r="F260" s="26"/>
      <c r="G260" s="42" t="s">
        <v>100</v>
      </c>
      <c r="H260" s="43" t="s">
        <v>114</v>
      </c>
      <c r="I260" s="44" t="s">
        <v>144</v>
      </c>
      <c r="J260" s="45"/>
      <c r="K260" s="41" t="s">
        <v>1334</v>
      </c>
      <c r="L260" s="26" t="s">
        <v>133</v>
      </c>
      <c r="M260" s="26" t="s">
        <v>178</v>
      </c>
      <c r="N260" s="26" t="s">
        <v>612</v>
      </c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46" t="e">
        <f t="shared" si="7"/>
        <v>#REF!</v>
      </c>
      <c r="AV260" s="35">
        <f t="shared" si="8"/>
        <v>0</v>
      </c>
      <c r="AW260" s="35" t="e">
        <f>(O260*#REF!)+(P260*#REF!)+(Q260*#REF!)+(R260*#REF!)+(S260*#REF!)+(T260*#REF!)+(U260*#REF!)+(V260*#REF!)+(W260*#REF!)+(X260*#REF!)+(Y260*#REF!)+(Z260*#REF!)+(AA260*#REF!)+(AB260*#REF!)+(AC260*#REF!)+(AD260*#REF!)+(AE260*#REF!)+(AF260*#REF!)+(AG260*#REF!)+(AH260*#REF!)+(AI260*#REF!)+(AJ260*#REF!)+(AK260*#REF!)+(AL260*#REF!)+(AM260*#REF!)+(AN260*#REF!)+(AO260*#REF!)+(AP260*#REF!)+(AQ260*#REF!)+(AR260*#REF!)+(AS260*#REF!)+(AT260*#REF!)</f>
        <v>#REF!</v>
      </c>
      <c r="AX260" s="49"/>
      <c r="AY260" s="45"/>
      <c r="AZ260" s="45"/>
      <c r="BA260" s="45"/>
      <c r="BB260" s="45"/>
      <c r="BC260" s="45"/>
      <c r="BD260" s="45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42"/>
      <c r="BV260" s="26" t="s">
        <v>832</v>
      </c>
      <c r="BW260" s="26"/>
    </row>
    <row r="261" spans="1:75" ht="27" x14ac:dyDescent="0.25">
      <c r="A261" s="24" t="s">
        <v>75</v>
      </c>
      <c r="B261" s="37" t="s">
        <v>76</v>
      </c>
      <c r="C261" s="39">
        <v>25690</v>
      </c>
      <c r="D261" s="40">
        <v>411</v>
      </c>
      <c r="E261" s="26">
        <v>1294</v>
      </c>
      <c r="F261" s="26"/>
      <c r="G261" s="42" t="s">
        <v>100</v>
      </c>
      <c r="H261" s="43" t="s">
        <v>79</v>
      </c>
      <c r="I261" s="44" t="s">
        <v>101</v>
      </c>
      <c r="J261" s="45"/>
      <c r="K261" s="41" t="s">
        <v>1334</v>
      </c>
      <c r="L261" s="26" t="s">
        <v>133</v>
      </c>
      <c r="M261" s="26" t="s">
        <v>230</v>
      </c>
      <c r="N261" s="26" t="s">
        <v>534</v>
      </c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46" t="e">
        <f t="shared" si="7"/>
        <v>#REF!</v>
      </c>
      <c r="AV261" s="35">
        <f t="shared" si="8"/>
        <v>0</v>
      </c>
      <c r="AW261" s="35" t="e">
        <f>(O261*#REF!)+(P261*#REF!)+(Q261*#REF!)+(R261*#REF!)+(S261*#REF!)+(T261*#REF!)+(U261*#REF!)+(V261*#REF!)+(W261*#REF!)+(X261*#REF!)+(Y261*#REF!)+(Z261*#REF!)+(AA261*#REF!)+(AB261*#REF!)+(AC261*#REF!)+(AD261*#REF!)+(AE261*#REF!)+(AF261*#REF!)+(AG261*#REF!)+(AH261*#REF!)+(AI261*#REF!)+(AJ261*#REF!)+(AK261*#REF!)+(AL261*#REF!)+(AM261*#REF!)+(AN261*#REF!)+(AO261*#REF!)+(AP261*#REF!)+(AQ261*#REF!)+(AR261*#REF!)+(AS261*#REF!)+(AT261*#REF!)</f>
        <v>#REF!</v>
      </c>
      <c r="AX261" s="49"/>
      <c r="AY261" s="45"/>
      <c r="AZ261" s="45"/>
      <c r="BA261" s="45"/>
      <c r="BB261" s="45"/>
      <c r="BC261" s="45"/>
      <c r="BD261" s="45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42"/>
      <c r="BV261" s="26" t="s">
        <v>833</v>
      </c>
      <c r="BW261" s="26"/>
    </row>
    <row r="262" spans="1:75" ht="27" x14ac:dyDescent="0.25">
      <c r="A262" s="24" t="s">
        <v>75</v>
      </c>
      <c r="B262" s="37" t="s">
        <v>76</v>
      </c>
      <c r="C262" s="39">
        <v>25691</v>
      </c>
      <c r="D262" s="40">
        <v>417</v>
      </c>
      <c r="E262" s="26">
        <v>1322</v>
      </c>
      <c r="F262" s="26"/>
      <c r="G262" s="42" t="s">
        <v>100</v>
      </c>
      <c r="H262" s="43" t="s">
        <v>114</v>
      </c>
      <c r="I262" s="44" t="s">
        <v>144</v>
      </c>
      <c r="J262" s="45"/>
      <c r="K262" s="41" t="s">
        <v>1334</v>
      </c>
      <c r="L262" s="26" t="s">
        <v>133</v>
      </c>
      <c r="M262" s="26" t="s">
        <v>178</v>
      </c>
      <c r="N262" s="26" t="s">
        <v>612</v>
      </c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46" t="e">
        <f t="shared" si="7"/>
        <v>#REF!</v>
      </c>
      <c r="AV262" s="35">
        <f t="shared" si="8"/>
        <v>0</v>
      </c>
      <c r="AW262" s="35" t="e">
        <f>(O262*#REF!)+(P262*#REF!)+(Q262*#REF!)+(R262*#REF!)+(S262*#REF!)+(T262*#REF!)+(U262*#REF!)+(V262*#REF!)+(W262*#REF!)+(X262*#REF!)+(Y262*#REF!)+(Z262*#REF!)+(AA262*#REF!)+(AB262*#REF!)+(AC262*#REF!)+(AD262*#REF!)+(AE262*#REF!)+(AF262*#REF!)+(AG262*#REF!)+(AH262*#REF!)+(AI262*#REF!)+(AJ262*#REF!)+(AK262*#REF!)+(AL262*#REF!)+(AM262*#REF!)+(AN262*#REF!)+(AO262*#REF!)+(AP262*#REF!)+(AQ262*#REF!)+(AR262*#REF!)+(AS262*#REF!)+(AT262*#REF!)</f>
        <v>#REF!</v>
      </c>
      <c r="AX262" s="49"/>
      <c r="AY262" s="45"/>
      <c r="AZ262" s="45"/>
      <c r="BA262" s="45"/>
      <c r="BB262" s="45"/>
      <c r="BC262" s="45"/>
      <c r="BD262" s="45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42"/>
      <c r="BV262" s="26" t="s">
        <v>561</v>
      </c>
      <c r="BW262" s="26"/>
    </row>
    <row r="263" spans="1:75" ht="27" x14ac:dyDescent="0.25">
      <c r="A263" s="24" t="s">
        <v>75</v>
      </c>
      <c r="B263" s="37" t="s">
        <v>76</v>
      </c>
      <c r="C263" s="39">
        <v>25692</v>
      </c>
      <c r="D263" s="40">
        <v>418</v>
      </c>
      <c r="E263" s="26">
        <v>1348</v>
      </c>
      <c r="F263" s="26"/>
      <c r="G263" s="42" t="s">
        <v>78</v>
      </c>
      <c r="H263" s="43" t="s">
        <v>79</v>
      </c>
      <c r="I263" s="44" t="s">
        <v>79</v>
      </c>
      <c r="J263" s="45"/>
      <c r="K263" s="41" t="s">
        <v>1334</v>
      </c>
      <c r="L263" s="26" t="s">
        <v>81</v>
      </c>
      <c r="M263" s="26" t="s">
        <v>82</v>
      </c>
      <c r="N263" s="26" t="s">
        <v>150</v>
      </c>
      <c r="O263" s="26">
        <v>-1</v>
      </c>
      <c r="P263" s="26">
        <v>-1</v>
      </c>
      <c r="Q263" s="26">
        <v>-1</v>
      </c>
      <c r="R263" s="26">
        <v>0</v>
      </c>
      <c r="S263" s="26">
        <v>-1</v>
      </c>
      <c r="T263" s="26">
        <v>-1</v>
      </c>
      <c r="U263" s="26">
        <v>0</v>
      </c>
      <c r="V263" s="26">
        <v>-1</v>
      </c>
      <c r="W263" s="26">
        <v>-1</v>
      </c>
      <c r="X263" s="26">
        <v>-1</v>
      </c>
      <c r="Y263" s="26">
        <v>0</v>
      </c>
      <c r="Z263" s="26"/>
      <c r="AA263" s="26">
        <v>-1</v>
      </c>
      <c r="AB263" s="26">
        <v>0</v>
      </c>
      <c r="AC263" s="26">
        <v>-1</v>
      </c>
      <c r="AD263" s="26">
        <v>0</v>
      </c>
      <c r="AE263" s="26">
        <v>-1</v>
      </c>
      <c r="AF263" s="26">
        <v>-1</v>
      </c>
      <c r="AG263" s="26">
        <v>-1</v>
      </c>
      <c r="AH263" s="26"/>
      <c r="AI263" s="26">
        <v>-1</v>
      </c>
      <c r="AJ263" s="26">
        <v>-1</v>
      </c>
      <c r="AK263" s="26"/>
      <c r="AL263" s="26">
        <v>-1</v>
      </c>
      <c r="AM263" s="26">
        <v>-1</v>
      </c>
      <c r="AN263" s="26">
        <v>-1</v>
      </c>
      <c r="AO263" s="26">
        <v>-1</v>
      </c>
      <c r="AP263" s="26">
        <v>-1</v>
      </c>
      <c r="AQ263" s="26">
        <v>0</v>
      </c>
      <c r="AR263" s="26">
        <v>-1</v>
      </c>
      <c r="AS263" s="26">
        <v>-2</v>
      </c>
      <c r="AT263" s="26">
        <v>-1</v>
      </c>
      <c r="AU263" s="46" t="e">
        <f t="shared" si="7"/>
        <v>#REF!</v>
      </c>
      <c r="AV263" s="35">
        <f t="shared" si="8"/>
        <v>29</v>
      </c>
      <c r="AW263" s="35" t="e">
        <f>(O263*#REF!)+(P263*#REF!)+(Q263*#REF!)+(R263*#REF!)+(S263*#REF!)+(T263*#REF!)+(U263*#REF!)+(V263*#REF!)+(W263*#REF!)+(X263*#REF!)+(Y263*#REF!)+(Z263*#REF!)+(AA263*#REF!)+(AB263*#REF!)+(AC263*#REF!)+(AD263*#REF!)+(AE263*#REF!)+(AF263*#REF!)+(AG263*#REF!)+(AH263*#REF!)+(AI263*#REF!)+(AJ263*#REF!)+(AK263*#REF!)+(AL263*#REF!)+(AM263*#REF!)+(AN263*#REF!)+(AO263*#REF!)+(AP263*#REF!)+(AQ263*#REF!)+(AR263*#REF!)+(AS263*#REF!)+(AT263*#REF!)</f>
        <v>#REF!</v>
      </c>
      <c r="AX263" s="35" t="e">
        <f>#REF!+#REF!+#REF!+#REF!+#REF!+#REF!+#REF!+#REF!+#REF!+#REF!+#REF!+#REF!+#REF!+#REF!+#REF!+#REF!+#REF!+#REF!+#REF!+#REF!+#REF!+#REF!+#REF!+#REF!+#REF!+#REF!+#REF!+#REF!+#REF!</f>
        <v>#REF!</v>
      </c>
      <c r="AY263" s="45" t="s">
        <v>92</v>
      </c>
      <c r="AZ263" s="45" t="s">
        <v>92</v>
      </c>
      <c r="BA263" s="45" t="s">
        <v>93</v>
      </c>
      <c r="BB263" s="45"/>
      <c r="BC263" s="45"/>
      <c r="BD263" s="45" t="s">
        <v>94</v>
      </c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42"/>
      <c r="BV263" s="26" t="s">
        <v>665</v>
      </c>
      <c r="BW263" s="26"/>
    </row>
    <row r="264" spans="1:75" ht="27" x14ac:dyDescent="0.25">
      <c r="A264" s="24" t="s">
        <v>75</v>
      </c>
      <c r="B264" s="37" t="s">
        <v>76</v>
      </c>
      <c r="C264" s="39">
        <v>25693</v>
      </c>
      <c r="D264" s="40">
        <v>419</v>
      </c>
      <c r="E264" s="26">
        <v>1326</v>
      </c>
      <c r="F264" s="26"/>
      <c r="G264" s="42" t="s">
        <v>113</v>
      </c>
      <c r="H264" s="43" t="s">
        <v>114</v>
      </c>
      <c r="I264" s="44" t="s">
        <v>114</v>
      </c>
      <c r="J264" s="45"/>
      <c r="K264" s="41" t="s">
        <v>1334</v>
      </c>
      <c r="L264" s="26" t="s">
        <v>81</v>
      </c>
      <c r="M264" s="26" t="s">
        <v>82</v>
      </c>
      <c r="N264" s="26" t="s">
        <v>568</v>
      </c>
      <c r="O264" s="26">
        <v>1</v>
      </c>
      <c r="P264" s="26">
        <v>1</v>
      </c>
      <c r="Q264" s="26">
        <v>1</v>
      </c>
      <c r="R264" s="26">
        <v>1</v>
      </c>
      <c r="S264" s="26">
        <v>1</v>
      </c>
      <c r="T264" s="26">
        <v>1</v>
      </c>
      <c r="U264" s="26">
        <v>1</v>
      </c>
      <c r="V264" s="26"/>
      <c r="W264" s="26">
        <v>1</v>
      </c>
      <c r="X264" s="26">
        <v>1</v>
      </c>
      <c r="Y264" s="26">
        <v>0</v>
      </c>
      <c r="Z264" s="26"/>
      <c r="AA264" s="26">
        <v>1</v>
      </c>
      <c r="AB264" s="26">
        <v>-1</v>
      </c>
      <c r="AC264" s="26">
        <v>1</v>
      </c>
      <c r="AD264" s="26">
        <v>2</v>
      </c>
      <c r="AE264" s="26">
        <v>1</v>
      </c>
      <c r="AF264" s="26">
        <v>1</v>
      </c>
      <c r="AG264" s="26">
        <v>1</v>
      </c>
      <c r="AH264" s="26"/>
      <c r="AI264" s="26">
        <v>1</v>
      </c>
      <c r="AJ264" s="26">
        <v>1</v>
      </c>
      <c r="AK264" s="26"/>
      <c r="AL264" s="26">
        <v>1</v>
      </c>
      <c r="AM264" s="26">
        <v>1</v>
      </c>
      <c r="AN264" s="26">
        <v>1</v>
      </c>
      <c r="AO264" s="26">
        <v>1</v>
      </c>
      <c r="AP264" s="26">
        <v>1</v>
      </c>
      <c r="AQ264" s="26">
        <v>1</v>
      </c>
      <c r="AR264" s="26">
        <v>1</v>
      </c>
      <c r="AS264" s="26">
        <v>1</v>
      </c>
      <c r="AT264" s="26">
        <v>1</v>
      </c>
      <c r="AU264" s="46" t="e">
        <f t="shared" si="7"/>
        <v>#REF!</v>
      </c>
      <c r="AV264" s="35">
        <f t="shared" si="8"/>
        <v>28</v>
      </c>
      <c r="AW264" s="35" t="e">
        <f>(O264*#REF!)+(P264*#REF!)+(Q264*#REF!)+(R264*#REF!)+(S264*#REF!)+(T264*#REF!)+(U264*#REF!)+(V264*#REF!)+(W264*#REF!)+(X264*#REF!)+(Y264*#REF!)+(Z264*#REF!)+(AA264*#REF!)+(AB264*#REF!)+(AC264*#REF!)+(AD264*#REF!)+(AE264*#REF!)+(AF264*#REF!)+(AG264*#REF!)+(AH264*#REF!)+(AI264*#REF!)+(AJ264*#REF!)+(AK264*#REF!)+(AL264*#REF!)+(AM264*#REF!)+(AN264*#REF!)+(AO264*#REF!)+(AP264*#REF!)+(AQ264*#REF!)+(AR264*#REF!)+(AS264*#REF!)+(AT264*#REF!)</f>
        <v>#REF!</v>
      </c>
      <c r="AX264" s="35" t="e">
        <f>#REF!+#REF!+#REF!+#REF!+#REF!+#REF!+#REF!+#REF!+#REF!+#REF!+#REF!+#REF!+#REF!+#REF!+#REF!+#REF!+#REF!+#REF!+#REF!+#REF!+#REF!+#REF!+#REF!+#REF!+#REF!+#REF!+#REF!+#REF!</f>
        <v>#REF!</v>
      </c>
      <c r="AY264" s="45" t="s">
        <v>411</v>
      </c>
      <c r="AZ264" s="45" t="s">
        <v>115</v>
      </c>
      <c r="BA264" s="45" t="s">
        <v>117</v>
      </c>
      <c r="BB264" s="45"/>
      <c r="BC264" s="45"/>
      <c r="BD264" s="45" t="s">
        <v>117</v>
      </c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42"/>
      <c r="BV264" s="26" t="s">
        <v>832</v>
      </c>
      <c r="BW264" s="26"/>
    </row>
    <row r="265" spans="1:75" ht="27" x14ac:dyDescent="0.25">
      <c r="A265" s="24" t="s">
        <v>75</v>
      </c>
      <c r="B265" s="37" t="s">
        <v>76</v>
      </c>
      <c r="C265" s="39">
        <v>25694</v>
      </c>
      <c r="D265" s="40">
        <v>420</v>
      </c>
      <c r="E265" s="26">
        <v>1253</v>
      </c>
      <c r="F265" s="26"/>
      <c r="G265" s="42" t="s">
        <v>78</v>
      </c>
      <c r="H265" s="43"/>
      <c r="I265" s="44" t="s">
        <v>137</v>
      </c>
      <c r="J265" s="45"/>
      <c r="K265" s="41" t="s">
        <v>1334</v>
      </c>
      <c r="L265" s="26" t="s">
        <v>81</v>
      </c>
      <c r="M265" s="26" t="s">
        <v>82</v>
      </c>
      <c r="N265" s="26" t="s">
        <v>83</v>
      </c>
      <c r="O265" s="26">
        <v>-1</v>
      </c>
      <c r="P265" s="26">
        <v>-1</v>
      </c>
      <c r="Q265" s="26">
        <v>-1</v>
      </c>
      <c r="R265" s="26">
        <v>-1</v>
      </c>
      <c r="S265" s="26">
        <v>-1</v>
      </c>
      <c r="T265" s="26">
        <v>0</v>
      </c>
      <c r="U265" s="26">
        <v>-1</v>
      </c>
      <c r="V265" s="26"/>
      <c r="W265" s="26">
        <v>-1</v>
      </c>
      <c r="X265" s="26">
        <v>-1</v>
      </c>
      <c r="Y265" s="26">
        <v>-1</v>
      </c>
      <c r="Z265" s="26"/>
      <c r="AA265" s="26">
        <v>-1</v>
      </c>
      <c r="AB265" s="26">
        <v>-1</v>
      </c>
      <c r="AC265" s="26">
        <v>0</v>
      </c>
      <c r="AD265" s="26">
        <v>-1</v>
      </c>
      <c r="AE265" s="26">
        <v>-1</v>
      </c>
      <c r="AF265" s="26">
        <v>0</v>
      </c>
      <c r="AG265" s="26">
        <v>-1</v>
      </c>
      <c r="AH265" s="26"/>
      <c r="AI265" s="26">
        <v>-1</v>
      </c>
      <c r="AJ265" s="26"/>
      <c r="AK265" s="26"/>
      <c r="AL265" s="26"/>
      <c r="AM265" s="26"/>
      <c r="AN265" s="26"/>
      <c r="AO265" s="26"/>
      <c r="AP265" s="26"/>
      <c r="AQ265" s="26">
        <v>0</v>
      </c>
      <c r="AR265" s="26">
        <v>1</v>
      </c>
      <c r="AS265" s="26">
        <v>-2</v>
      </c>
      <c r="AT265" s="26">
        <v>-1</v>
      </c>
      <c r="AU265" s="46" t="e">
        <f t="shared" si="7"/>
        <v>#REF!</v>
      </c>
      <c r="AV265" s="35">
        <f t="shared" si="8"/>
        <v>22</v>
      </c>
      <c r="AW265" s="35" t="e">
        <f>(O265*#REF!)+(P265*#REF!)+(Q265*#REF!)+(R265*#REF!)+(S265*#REF!)+(T265*#REF!)+(U265*#REF!)+(V265*#REF!)+(W265*#REF!)+(X265*#REF!)+(Y265*#REF!)+(Z265*#REF!)+(AA265*#REF!)+(AB265*#REF!)+(AC265*#REF!)+(AD265*#REF!)+(AE265*#REF!)+(AF265*#REF!)+(AG265*#REF!)+(AH265*#REF!)+(AI265*#REF!)+(AJ265*#REF!)+(AK265*#REF!)+(AL265*#REF!)+(AM265*#REF!)+(AN265*#REF!)+(AO265*#REF!)+(AP265*#REF!)+(AQ265*#REF!)+(AR265*#REF!)+(AS265*#REF!)+(AT265*#REF!)</f>
        <v>#REF!</v>
      </c>
      <c r="AX265" s="35" t="e">
        <f>#REF!+#REF!+#REF!+#REF!+#REF!+#REF!+#REF!+#REF!+#REF!+#REF!+#REF!+#REF!+#REF!+#REF!+#REF!+#REF!+#REF!+#REF!+#REF!+#REF!+#REF!+#REF!</f>
        <v>#REF!</v>
      </c>
      <c r="AY265" s="45" t="s">
        <v>579</v>
      </c>
      <c r="AZ265" s="45" t="s">
        <v>92</v>
      </c>
      <c r="BA265" s="45" t="s">
        <v>94</v>
      </c>
      <c r="BB265" s="45"/>
      <c r="BC265" s="45"/>
      <c r="BD265" s="45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42"/>
      <c r="BV265" s="26"/>
      <c r="BW265" s="26"/>
    </row>
    <row r="266" spans="1:75" ht="33.75" x14ac:dyDescent="0.25">
      <c r="A266" s="24" t="s">
        <v>75</v>
      </c>
      <c r="B266" s="37" t="s">
        <v>76</v>
      </c>
      <c r="C266" s="39">
        <v>25695</v>
      </c>
      <c r="D266" s="40">
        <v>421</v>
      </c>
      <c r="E266" s="26">
        <v>1235</v>
      </c>
      <c r="F266" s="26"/>
      <c r="G266" s="42" t="s">
        <v>78</v>
      </c>
      <c r="H266" s="43" t="s">
        <v>79</v>
      </c>
      <c r="I266" s="44" t="s">
        <v>79</v>
      </c>
      <c r="J266" s="45"/>
      <c r="K266" s="41" t="s">
        <v>1334</v>
      </c>
      <c r="L266" s="26" t="s">
        <v>81</v>
      </c>
      <c r="M266" s="26" t="s">
        <v>82</v>
      </c>
      <c r="N266" s="26" t="s">
        <v>834</v>
      </c>
      <c r="O266" s="26">
        <v>-1</v>
      </c>
      <c r="P266" s="26"/>
      <c r="Q266" s="26">
        <v>-1</v>
      </c>
      <c r="R266" s="26">
        <v>-1</v>
      </c>
      <c r="S266" s="26">
        <v>0</v>
      </c>
      <c r="T266" s="26">
        <v>-1</v>
      </c>
      <c r="U266" s="26">
        <v>0</v>
      </c>
      <c r="V266" s="26"/>
      <c r="W266" s="26">
        <v>-1</v>
      </c>
      <c r="X266" s="26">
        <v>0</v>
      </c>
      <c r="Y266" s="26">
        <v>0</v>
      </c>
      <c r="Z266" s="26"/>
      <c r="AA266" s="26">
        <v>-1</v>
      </c>
      <c r="AB266" s="26">
        <v>-1</v>
      </c>
      <c r="AC266" s="26">
        <v>0</v>
      </c>
      <c r="AD266" s="26">
        <v>-1</v>
      </c>
      <c r="AE266" s="26">
        <v>-1</v>
      </c>
      <c r="AF266" s="26">
        <v>-2</v>
      </c>
      <c r="AG266" s="26">
        <v>-2</v>
      </c>
      <c r="AH266" s="26"/>
      <c r="AI266" s="26">
        <v>-1</v>
      </c>
      <c r="AJ266" s="26">
        <v>-1</v>
      </c>
      <c r="AK266" s="26"/>
      <c r="AL266" s="26">
        <v>-1</v>
      </c>
      <c r="AM266" s="26">
        <v>0</v>
      </c>
      <c r="AN266" s="26">
        <v>-1</v>
      </c>
      <c r="AO266" s="26">
        <v>-1</v>
      </c>
      <c r="AP266" s="26">
        <v>-1</v>
      </c>
      <c r="AQ266" s="26">
        <v>-1</v>
      </c>
      <c r="AR266" s="26"/>
      <c r="AS266" s="26">
        <v>-1</v>
      </c>
      <c r="AT266" s="26">
        <v>-1</v>
      </c>
      <c r="AU266" s="46" t="e">
        <f t="shared" si="7"/>
        <v>#REF!</v>
      </c>
      <c r="AV266" s="35">
        <f t="shared" si="8"/>
        <v>26</v>
      </c>
      <c r="AW266" s="35" t="e">
        <f>(O266*#REF!)+(P266*#REF!)+(Q266*#REF!)+(R266*#REF!)+(S266*#REF!)+(T266*#REF!)+(U266*#REF!)+(V266*#REF!)+(W266*#REF!)+(X266*#REF!)+(Y266*#REF!)+(Z266*#REF!)+(AA266*#REF!)+(AB266*#REF!)+(AC266*#REF!)+(AD266*#REF!)+(AE266*#REF!)+(AF266*#REF!)+(AG266*#REF!)+(AH266*#REF!)+(AI266*#REF!)+(AJ266*#REF!)+(AK266*#REF!)+(AL266*#REF!)+(AM266*#REF!)+(AN266*#REF!)+(AO266*#REF!)+(AP266*#REF!)+(AQ266*#REF!)+(AR266*#REF!)+(AS266*#REF!)+(AT266*#REF!)</f>
        <v>#REF!</v>
      </c>
      <c r="AX266" s="35" t="e">
        <f>#REF!+#REF!+#REF!+#REF!+#REF!+#REF!+#REF!+#REF!+#REF!+#REF!+#REF!+#REF!+#REF!+#REF!+#REF!+#REF!+#REF!+#REF!+#REF!+#REF!+#REF!+#REF!+#REF!+#REF!+#REF!+#REF!</f>
        <v>#REF!</v>
      </c>
      <c r="AY266" s="45" t="s">
        <v>92</v>
      </c>
      <c r="AZ266" s="45" t="s">
        <v>92</v>
      </c>
      <c r="BA266" s="45" t="s">
        <v>94</v>
      </c>
      <c r="BB266" s="45"/>
      <c r="BC266" s="45"/>
      <c r="BD266" s="45" t="s">
        <v>94</v>
      </c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42"/>
      <c r="BV266" s="26" t="s">
        <v>835</v>
      </c>
      <c r="BW266" s="26"/>
    </row>
    <row r="267" spans="1:75" ht="27" x14ac:dyDescent="0.25">
      <c r="A267" s="24" t="s">
        <v>75</v>
      </c>
      <c r="B267" s="37" t="s">
        <v>76</v>
      </c>
      <c r="C267" s="39">
        <v>25696</v>
      </c>
      <c r="D267" s="40">
        <v>422</v>
      </c>
      <c r="E267" s="26">
        <v>1255</v>
      </c>
      <c r="F267" s="26"/>
      <c r="G267" s="42" t="s">
        <v>78</v>
      </c>
      <c r="H267" s="43" t="s">
        <v>79</v>
      </c>
      <c r="I267" s="44" t="s">
        <v>79</v>
      </c>
      <c r="J267" s="45"/>
      <c r="K267" s="41" t="s">
        <v>1334</v>
      </c>
      <c r="L267" s="26" t="s">
        <v>81</v>
      </c>
      <c r="M267" s="26" t="s">
        <v>151</v>
      </c>
      <c r="N267" s="26" t="s">
        <v>836</v>
      </c>
      <c r="O267" s="26">
        <v>-1</v>
      </c>
      <c r="P267" s="26">
        <v>-1</v>
      </c>
      <c r="Q267" s="26">
        <v>-1</v>
      </c>
      <c r="R267" s="26">
        <v>-1</v>
      </c>
      <c r="S267" s="26"/>
      <c r="T267" s="26">
        <v>-1</v>
      </c>
      <c r="U267" s="26">
        <v>-1</v>
      </c>
      <c r="V267" s="26"/>
      <c r="W267" s="26">
        <v>-2</v>
      </c>
      <c r="X267" s="26">
        <v>-1</v>
      </c>
      <c r="Y267" s="26">
        <v>-1</v>
      </c>
      <c r="Z267" s="26"/>
      <c r="AA267" s="26">
        <v>-1</v>
      </c>
      <c r="AB267" s="26">
        <v>-1</v>
      </c>
      <c r="AC267" s="26">
        <v>-1</v>
      </c>
      <c r="AD267" s="26">
        <v>-1</v>
      </c>
      <c r="AE267" s="26">
        <v>-1</v>
      </c>
      <c r="AF267" s="26">
        <v>0</v>
      </c>
      <c r="AG267" s="26">
        <v>-1</v>
      </c>
      <c r="AH267" s="26"/>
      <c r="AI267" s="26">
        <v>-1</v>
      </c>
      <c r="AJ267" s="26">
        <v>-1</v>
      </c>
      <c r="AK267" s="26"/>
      <c r="AL267" s="26">
        <v>-1</v>
      </c>
      <c r="AM267" s="26"/>
      <c r="AN267" s="26">
        <v>-1</v>
      </c>
      <c r="AO267" s="26"/>
      <c r="AP267" s="26"/>
      <c r="AQ267" s="26">
        <v>-1</v>
      </c>
      <c r="AR267" s="26"/>
      <c r="AS267" s="26">
        <v>-1</v>
      </c>
      <c r="AT267" s="26">
        <v>-1</v>
      </c>
      <c r="AU267" s="46" t="e">
        <f t="shared" si="7"/>
        <v>#REF!</v>
      </c>
      <c r="AV267" s="35">
        <f t="shared" si="8"/>
        <v>23</v>
      </c>
      <c r="AW267" s="35" t="e">
        <f>(O267*#REF!)+(P267*#REF!)+(Q267*#REF!)+(R267*#REF!)+(S267*#REF!)+(T267*#REF!)+(U267*#REF!)+(V267*#REF!)+(W267*#REF!)+(X267*#REF!)+(Y267*#REF!)+(Z267*#REF!)+(AA267*#REF!)+(AB267*#REF!)+(AC267*#REF!)+(AD267*#REF!)+(AE267*#REF!)+(AF267*#REF!)+(AG267*#REF!)+(AH267*#REF!)+(AI267*#REF!)+(AJ267*#REF!)+(AK267*#REF!)+(AL267*#REF!)+(AM267*#REF!)+(AN267*#REF!)+(AO267*#REF!)+(AP267*#REF!)+(AQ267*#REF!)+(AR267*#REF!)+(AS267*#REF!)+(AT267*#REF!)</f>
        <v>#REF!</v>
      </c>
      <c r="AX267" s="35" t="e">
        <f>#REF!+#REF!+#REF!+#REF!+#REF!+#REF!+#REF!+#REF!+#REF!+#REF!+#REF!+#REF!+#REF!+#REF!+#REF!+#REF!+#REF!+#REF!+#REF!+#REF!+#REF!+#REF!+#REF!</f>
        <v>#REF!</v>
      </c>
      <c r="AY267" s="45" t="s">
        <v>579</v>
      </c>
      <c r="AZ267" s="45" t="s">
        <v>92</v>
      </c>
      <c r="BA267" s="45" t="s">
        <v>94</v>
      </c>
      <c r="BB267" s="45"/>
      <c r="BC267" s="45"/>
      <c r="BD267" s="45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42"/>
      <c r="BV267" s="26" t="s">
        <v>665</v>
      </c>
      <c r="BW267" s="26"/>
    </row>
    <row r="268" spans="1:75" ht="27" x14ac:dyDescent="0.25">
      <c r="A268" s="24" t="s">
        <v>75</v>
      </c>
      <c r="B268" s="37" t="s">
        <v>76</v>
      </c>
      <c r="C268" s="39">
        <v>25697</v>
      </c>
      <c r="D268" s="40">
        <v>423</v>
      </c>
      <c r="E268" s="26">
        <v>1231</v>
      </c>
      <c r="F268" s="26"/>
      <c r="G268" s="42" t="s">
        <v>88</v>
      </c>
      <c r="H268" s="43" t="s">
        <v>79</v>
      </c>
      <c r="I268" s="44" t="s">
        <v>79</v>
      </c>
      <c r="J268" s="45"/>
      <c r="K268" s="41" t="s">
        <v>1334</v>
      </c>
      <c r="L268" s="26" t="s">
        <v>81</v>
      </c>
      <c r="M268" s="26" t="s">
        <v>82</v>
      </c>
      <c r="N268" s="26" t="s">
        <v>238</v>
      </c>
      <c r="O268" s="26">
        <v>-1</v>
      </c>
      <c r="P268" s="26">
        <v>-1</v>
      </c>
      <c r="Q268" s="26">
        <v>-1</v>
      </c>
      <c r="R268" s="26">
        <v>-1</v>
      </c>
      <c r="S268" s="26">
        <v>1</v>
      </c>
      <c r="T268" s="26"/>
      <c r="U268" s="26"/>
      <c r="V268" s="26">
        <v>-1</v>
      </c>
      <c r="W268" s="26">
        <v>-1</v>
      </c>
      <c r="X268" s="26">
        <v>1</v>
      </c>
      <c r="Y268" s="26">
        <v>-1</v>
      </c>
      <c r="Z268" s="26"/>
      <c r="AA268" s="26">
        <v>-1</v>
      </c>
      <c r="AB268" s="26">
        <v>-1</v>
      </c>
      <c r="AC268" s="26">
        <v>-1</v>
      </c>
      <c r="AD268" s="26">
        <v>0</v>
      </c>
      <c r="AE268" s="26">
        <v>-1</v>
      </c>
      <c r="AF268" s="26">
        <v>0</v>
      </c>
      <c r="AG268" s="26">
        <v>-1</v>
      </c>
      <c r="AH268" s="26"/>
      <c r="AI268" s="26">
        <v>-1</v>
      </c>
      <c r="AJ268" s="26">
        <v>-1</v>
      </c>
      <c r="AK268" s="26"/>
      <c r="AL268" s="26"/>
      <c r="AM268" s="26"/>
      <c r="AN268" s="26">
        <v>-1</v>
      </c>
      <c r="AO268" s="26">
        <v>-1</v>
      </c>
      <c r="AP268" s="26"/>
      <c r="AQ268" s="26">
        <v>-1</v>
      </c>
      <c r="AR268" s="26">
        <v>-1</v>
      </c>
      <c r="AS268" s="26">
        <v>-1</v>
      </c>
      <c r="AT268" s="26">
        <v>-1</v>
      </c>
      <c r="AU268" s="46" t="e">
        <f t="shared" si="7"/>
        <v>#REF!</v>
      </c>
      <c r="AV268" s="35">
        <f t="shared" si="8"/>
        <v>24</v>
      </c>
      <c r="AW268" s="35" t="e">
        <f>(O268*#REF!)+(P268*#REF!)+(Q268*#REF!)+(R268*#REF!)+(S268*#REF!)+(T268*#REF!)+(U268*#REF!)+(V268*#REF!)+(W268*#REF!)+(X268*#REF!)+(Y268*#REF!)+(Z268*#REF!)+(AA268*#REF!)+(AB268*#REF!)+(AC268*#REF!)+(AD268*#REF!)+(AE268*#REF!)+(AF268*#REF!)+(AG268*#REF!)+(AH268*#REF!)+(AI268*#REF!)+(AJ268*#REF!)+(AK268*#REF!)+(AL268*#REF!)+(AM268*#REF!)+(AN268*#REF!)+(AO268*#REF!)+(AP268*#REF!)+(AQ268*#REF!)+(AR268*#REF!)+(AS268*#REF!)+(AT268*#REF!)</f>
        <v>#REF!</v>
      </c>
      <c r="AX268" s="35" t="e">
        <f>#REF!+#REF!+#REF!+#REF!+#REF!+#REF!+#REF!+#REF!+#REF!+#REF!+#REF!+#REF!+#REF!+#REF!+#REF!+#REF!+#REF!+#REF!+#REF!+#REF!+#REF!+#REF!+#REF!+#REF!</f>
        <v>#REF!</v>
      </c>
      <c r="AY268" s="45" t="s">
        <v>579</v>
      </c>
      <c r="AZ268" s="45" t="s">
        <v>111</v>
      </c>
      <c r="BA268" s="45" t="s">
        <v>93</v>
      </c>
      <c r="BB268" s="45"/>
      <c r="BC268" s="45"/>
      <c r="BD268" s="45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42"/>
      <c r="BV268" s="26" t="s">
        <v>665</v>
      </c>
      <c r="BW268" s="26"/>
    </row>
    <row r="269" spans="1:75" ht="27" x14ac:dyDescent="0.25">
      <c r="A269" s="24" t="s">
        <v>75</v>
      </c>
      <c r="B269" s="37" t="s">
        <v>76</v>
      </c>
      <c r="C269" s="39">
        <v>25698</v>
      </c>
      <c r="D269" s="40">
        <v>424</v>
      </c>
      <c r="E269" s="26">
        <v>1291</v>
      </c>
      <c r="F269" s="26"/>
      <c r="G269" s="42" t="s">
        <v>88</v>
      </c>
      <c r="H269" s="43" t="s">
        <v>79</v>
      </c>
      <c r="I269" s="44" t="s">
        <v>79</v>
      </c>
      <c r="J269" s="45"/>
      <c r="K269" s="41" t="s">
        <v>1334</v>
      </c>
      <c r="L269" s="26" t="s">
        <v>81</v>
      </c>
      <c r="M269" s="26" t="s">
        <v>82</v>
      </c>
      <c r="N269" s="26" t="s">
        <v>83</v>
      </c>
      <c r="O269" s="26"/>
      <c r="P269" s="26"/>
      <c r="Q269" s="26">
        <v>-1</v>
      </c>
      <c r="R269" s="26"/>
      <c r="S269" s="26">
        <v>1</v>
      </c>
      <c r="T269" s="26"/>
      <c r="U269" s="26"/>
      <c r="V269" s="26"/>
      <c r="W269" s="26"/>
      <c r="X269" s="26">
        <v>0</v>
      </c>
      <c r="Y269" s="26"/>
      <c r="Z269" s="26"/>
      <c r="AA269" s="26">
        <v>-1</v>
      </c>
      <c r="AB269" s="26">
        <v>-1</v>
      </c>
      <c r="AC269" s="26">
        <v>-1</v>
      </c>
      <c r="AD269" s="26">
        <v>0</v>
      </c>
      <c r="AE269" s="26">
        <v>-1</v>
      </c>
      <c r="AF269" s="26"/>
      <c r="AG269" s="26">
        <v>-1</v>
      </c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>
        <v>-1</v>
      </c>
      <c r="AT269" s="26">
        <v>-2</v>
      </c>
      <c r="AU269" s="46" t="e">
        <f t="shared" si="7"/>
        <v>#REF!</v>
      </c>
      <c r="AV269" s="35">
        <f t="shared" si="8"/>
        <v>11</v>
      </c>
      <c r="AW269" s="35" t="e">
        <f>(O269*#REF!)+(P269*#REF!)+(Q269*#REF!)+(R269*#REF!)+(S269*#REF!)+(T269*#REF!)+(U269*#REF!)+(V269*#REF!)+(W269*#REF!)+(X269*#REF!)+(Y269*#REF!)+(Z269*#REF!)+(AA269*#REF!)+(AB269*#REF!)+(AC269*#REF!)+(AD269*#REF!)+(AE269*#REF!)+(AF269*#REF!)+(AG269*#REF!)+(AH269*#REF!)+(AI269*#REF!)+(AJ269*#REF!)+(AK269*#REF!)+(AL269*#REF!)+(AM269*#REF!)+(AN269*#REF!)+(AO269*#REF!)+(AP269*#REF!)+(AQ269*#REF!)+(AR269*#REF!)+(AS269*#REF!)+(AT269*#REF!)</f>
        <v>#REF!</v>
      </c>
      <c r="AX269" s="35" t="e">
        <f>#REF!+#REF!+#REF!+#REF!+#REF!+#REF!+#REF!+#REF!+#REF!+#REF!+#REF!</f>
        <v>#REF!</v>
      </c>
      <c r="AY269" s="45"/>
      <c r="AZ269" s="45"/>
      <c r="BA269" s="45"/>
      <c r="BB269" s="45"/>
      <c r="BC269" s="45"/>
      <c r="BD269" s="45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42"/>
      <c r="BV269" s="26" t="s">
        <v>763</v>
      </c>
      <c r="BW269" s="26"/>
    </row>
    <row r="270" spans="1:75" ht="27" x14ac:dyDescent="0.25">
      <c r="A270" s="24" t="s">
        <v>75</v>
      </c>
      <c r="B270" s="37" t="s">
        <v>76</v>
      </c>
      <c r="C270" s="39">
        <v>25699</v>
      </c>
      <c r="D270" s="40">
        <v>425</v>
      </c>
      <c r="E270" s="26">
        <v>1335</v>
      </c>
      <c r="F270" s="26"/>
      <c r="G270" s="42" t="s">
        <v>100</v>
      </c>
      <c r="H270" s="43"/>
      <c r="I270" s="44" t="s">
        <v>132</v>
      </c>
      <c r="J270" s="45"/>
      <c r="K270" s="41" t="s">
        <v>1334</v>
      </c>
      <c r="L270" s="26" t="s">
        <v>133</v>
      </c>
      <c r="M270" s="26" t="s">
        <v>178</v>
      </c>
      <c r="N270" s="26" t="s">
        <v>182</v>
      </c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46" t="e">
        <f t="shared" si="7"/>
        <v>#REF!</v>
      </c>
      <c r="AV270" s="35">
        <f t="shared" si="8"/>
        <v>0</v>
      </c>
      <c r="AW270" s="35" t="e">
        <f>(O270*#REF!)+(P270*#REF!)+(Q270*#REF!)+(R270*#REF!)+(S270*#REF!)+(T270*#REF!)+(U270*#REF!)+(V270*#REF!)+(W270*#REF!)+(X270*#REF!)+(Y270*#REF!)+(Z270*#REF!)+(AA270*#REF!)+(AB270*#REF!)+(AC270*#REF!)+(AD270*#REF!)+(AE270*#REF!)+(AF270*#REF!)+(AG270*#REF!)+(AH270*#REF!)+(AI270*#REF!)+(AJ270*#REF!)+(AK270*#REF!)+(AL270*#REF!)+(AM270*#REF!)+(AN270*#REF!)+(AO270*#REF!)+(AP270*#REF!)+(AQ270*#REF!)+(AR270*#REF!)+(AS270*#REF!)+(AT270*#REF!)</f>
        <v>#REF!</v>
      </c>
      <c r="AX270" s="35">
        <f>O5+P5+Q5+R5+S5+T5+U5+W5+X5+Y5+AA5+AB5+AC5+AD5+AE5+AF5+AG5+AI5+AQ5+AR5+AS5+AT5</f>
        <v>0</v>
      </c>
      <c r="AY270" s="45"/>
      <c r="AZ270" s="45"/>
      <c r="BA270" s="45"/>
      <c r="BB270" s="45"/>
      <c r="BC270" s="45"/>
      <c r="BD270" s="45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42"/>
      <c r="BV270" s="26"/>
      <c r="BW270" s="26"/>
    </row>
    <row r="271" spans="1:75" ht="157.5" x14ac:dyDescent="0.25">
      <c r="A271" s="24" t="s">
        <v>75</v>
      </c>
      <c r="B271" s="37" t="s">
        <v>76</v>
      </c>
      <c r="C271" s="39">
        <v>25700</v>
      </c>
      <c r="D271" s="40">
        <v>426</v>
      </c>
      <c r="E271" s="26">
        <v>1332</v>
      </c>
      <c r="F271" s="26"/>
      <c r="G271" s="42" t="s">
        <v>100</v>
      </c>
      <c r="H271" s="43" t="s">
        <v>79</v>
      </c>
      <c r="I271" s="44" t="s">
        <v>101</v>
      </c>
      <c r="J271" s="45"/>
      <c r="K271" s="41" t="s">
        <v>1334</v>
      </c>
      <c r="L271" s="26" t="s">
        <v>133</v>
      </c>
      <c r="M271" s="26" t="s">
        <v>837</v>
      </c>
      <c r="N271" s="26" t="s">
        <v>838</v>
      </c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46" t="e">
        <f t="shared" si="7"/>
        <v>#REF!</v>
      </c>
      <c r="AV271" s="35">
        <f t="shared" si="8"/>
        <v>0</v>
      </c>
      <c r="AW271" s="35" t="e">
        <f>(O271*#REF!)+(P271*#REF!)+(Q271*#REF!)+(R271*#REF!)+(S271*#REF!)+(T271*#REF!)+(U271*#REF!)+(V271*#REF!)+(W271*#REF!)+(X271*#REF!)+(Y271*#REF!)+(Z271*#REF!)+(AA271*#REF!)+(AB271*#REF!)+(AC271*#REF!)+(AD271*#REF!)+(AE271*#REF!)+(AF271*#REF!)+(AG271*#REF!)+(AH271*#REF!)+(AI271*#REF!)+(AJ271*#REF!)+(AK271*#REF!)+(AL271*#REF!)+(AM271*#REF!)+(AN271*#REF!)+(AO271*#REF!)+(AP271*#REF!)+(AQ271*#REF!)+(AR271*#REF!)+(AS271*#REF!)+(AT271*#REF!)</f>
        <v>#REF!</v>
      </c>
      <c r="AX271" s="35"/>
      <c r="AY271" s="45"/>
      <c r="AZ271" s="45"/>
      <c r="BA271" s="45"/>
      <c r="BB271" s="45"/>
      <c r="BC271" s="45"/>
      <c r="BD271" s="45"/>
      <c r="BE271" s="26"/>
      <c r="BF271" s="26"/>
      <c r="BG271" s="26"/>
      <c r="BH271" s="26"/>
      <c r="BI271" s="26"/>
      <c r="BJ271" s="26"/>
      <c r="BK271" s="26"/>
      <c r="BL271" s="26"/>
      <c r="BM271" s="26" t="s">
        <v>839</v>
      </c>
      <c r="BN271" s="26" t="s">
        <v>840</v>
      </c>
      <c r="BO271" s="26"/>
      <c r="BP271" s="26"/>
      <c r="BQ271" s="26"/>
      <c r="BR271" s="26"/>
      <c r="BS271" s="26"/>
      <c r="BT271" s="26"/>
      <c r="BU271" s="42" t="s">
        <v>841</v>
      </c>
      <c r="BV271" s="26" t="s">
        <v>763</v>
      </c>
      <c r="BW271" s="26"/>
    </row>
    <row r="272" spans="1:75" ht="27" x14ac:dyDescent="0.25">
      <c r="A272" s="24" t="s">
        <v>75</v>
      </c>
      <c r="B272" s="37" t="s">
        <v>76</v>
      </c>
      <c r="C272" s="39">
        <v>25701</v>
      </c>
      <c r="D272" s="40">
        <v>427</v>
      </c>
      <c r="E272" s="26">
        <v>1263</v>
      </c>
      <c r="F272" s="26"/>
      <c r="G272" s="42" t="s">
        <v>100</v>
      </c>
      <c r="H272" s="43" t="s">
        <v>79</v>
      </c>
      <c r="I272" s="44" t="s">
        <v>101</v>
      </c>
      <c r="J272" s="45"/>
      <c r="K272" s="41" t="s">
        <v>1334</v>
      </c>
      <c r="L272" s="26" t="s">
        <v>81</v>
      </c>
      <c r="M272" s="26" t="s">
        <v>82</v>
      </c>
      <c r="N272" s="26" t="s">
        <v>102</v>
      </c>
      <c r="O272" s="26"/>
      <c r="P272" s="26"/>
      <c r="Q272" s="26"/>
      <c r="R272" s="26"/>
      <c r="S272" s="26">
        <v>-1</v>
      </c>
      <c r="T272" s="26"/>
      <c r="U272" s="26"/>
      <c r="V272" s="26"/>
      <c r="W272" s="26"/>
      <c r="X272" s="26">
        <v>-1</v>
      </c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>
        <v>0</v>
      </c>
      <c r="AU272" s="46" t="e">
        <f t="shared" si="7"/>
        <v>#REF!</v>
      </c>
      <c r="AV272" s="35">
        <f t="shared" si="8"/>
        <v>3</v>
      </c>
      <c r="AW272" s="35" t="e">
        <f>(O272*#REF!)+(P272*#REF!)+(Q272*#REF!)+(R272*#REF!)+(S272*#REF!)+(T272*#REF!)+(U272*#REF!)+(V272*#REF!)+(W272*#REF!)+(X272*#REF!)+(Y272*#REF!)+(Z272*#REF!)+(AA272*#REF!)+(AB272*#REF!)+(AC272*#REF!)+(AD272*#REF!)+(AE272*#REF!)+(AF272*#REF!)+(AG272*#REF!)+(AH272*#REF!)+(AI272*#REF!)+(AJ272*#REF!)+(AK272*#REF!)+(AL272*#REF!)+(AM272*#REF!)+(AN272*#REF!)+(AO272*#REF!)+(AP272*#REF!)+(AQ272*#REF!)+(AR272*#REF!)+(AS272*#REF!)+(AT272*#REF!)</f>
        <v>#REF!</v>
      </c>
      <c r="AX272" s="35"/>
      <c r="AY272" s="45"/>
      <c r="AZ272" s="45"/>
      <c r="BA272" s="45"/>
      <c r="BB272" s="45"/>
      <c r="BC272" s="45"/>
      <c r="BD272" s="45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42"/>
      <c r="BV272" s="26" t="s">
        <v>352</v>
      </c>
      <c r="BW272" s="26"/>
    </row>
    <row r="273" spans="1:75" ht="45" x14ac:dyDescent="0.25">
      <c r="A273" s="24" t="s">
        <v>75</v>
      </c>
      <c r="B273" s="37" t="s">
        <v>76</v>
      </c>
      <c r="C273" s="39">
        <v>25702</v>
      </c>
      <c r="D273" s="40">
        <v>428</v>
      </c>
      <c r="E273" s="26">
        <v>1357</v>
      </c>
      <c r="F273" s="26"/>
      <c r="G273" s="42" t="s">
        <v>88</v>
      </c>
      <c r="H273" s="43"/>
      <c r="I273" s="44" t="s">
        <v>137</v>
      </c>
      <c r="J273" s="45"/>
      <c r="K273" s="41" t="s">
        <v>1334</v>
      </c>
      <c r="L273" s="26" t="s">
        <v>81</v>
      </c>
      <c r="M273" s="26" t="s">
        <v>82</v>
      </c>
      <c r="N273" s="26" t="s">
        <v>150</v>
      </c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>
        <v>-1</v>
      </c>
      <c r="AT273" s="26">
        <v>-1</v>
      </c>
      <c r="AU273" s="46" t="e">
        <f t="shared" si="7"/>
        <v>#REF!</v>
      </c>
      <c r="AV273" s="35">
        <f t="shared" si="8"/>
        <v>2</v>
      </c>
      <c r="AW273" s="35" t="e">
        <f>(O273*#REF!)+(P273*#REF!)+(Q273*#REF!)+(R273*#REF!)+(S273*#REF!)+(T273*#REF!)+(U273*#REF!)+(V273*#REF!)+(W273*#REF!)+(X273*#REF!)+(Y273*#REF!)+(Z273*#REF!)+(AA273*#REF!)+(AB273*#REF!)+(AC273*#REF!)+(AD273*#REF!)+(AE273*#REF!)+(AF273*#REF!)+(AG273*#REF!)+(AH273*#REF!)+(AI273*#REF!)+(AJ273*#REF!)+(AK273*#REF!)+(AL273*#REF!)+(AM273*#REF!)+(AN273*#REF!)+(AO273*#REF!)+(AP273*#REF!)+(AQ273*#REF!)+(AR273*#REF!)+(AS273*#REF!)+(AT273*#REF!)</f>
        <v>#REF!</v>
      </c>
      <c r="AX273" s="35" t="e">
        <f>#REF!+#REF!</f>
        <v>#REF!</v>
      </c>
      <c r="AY273" s="45"/>
      <c r="AZ273" s="45"/>
      <c r="BA273" s="45"/>
      <c r="BB273" s="45"/>
      <c r="BC273" s="45"/>
      <c r="BD273" s="45"/>
      <c r="BE273" s="26"/>
      <c r="BF273" s="26"/>
      <c r="BG273" s="26"/>
      <c r="BH273" s="26"/>
      <c r="BI273" s="26"/>
      <c r="BJ273" s="26" t="s">
        <v>842</v>
      </c>
      <c r="BK273" s="26"/>
      <c r="BL273" s="26"/>
      <c r="BM273" s="26"/>
      <c r="BN273" s="26" t="s">
        <v>638</v>
      </c>
      <c r="BO273" s="26"/>
      <c r="BP273" s="26">
        <v>2</v>
      </c>
      <c r="BQ273" s="26"/>
      <c r="BR273" s="26"/>
      <c r="BS273" s="26"/>
      <c r="BT273" s="26"/>
      <c r="BU273" s="42"/>
      <c r="BV273" s="26" t="s">
        <v>406</v>
      </c>
      <c r="BW273" s="26"/>
    </row>
    <row r="274" spans="1:75" ht="27" x14ac:dyDescent="0.25">
      <c r="A274" s="24" t="s">
        <v>75</v>
      </c>
      <c r="B274" s="37" t="s">
        <v>76</v>
      </c>
      <c r="C274" s="39">
        <v>25703</v>
      </c>
      <c r="D274" s="40">
        <v>429</v>
      </c>
      <c r="E274" s="26">
        <v>1385</v>
      </c>
      <c r="F274" s="26"/>
      <c r="G274" s="42" t="s">
        <v>78</v>
      </c>
      <c r="H274" s="43" t="s">
        <v>79</v>
      </c>
      <c r="I274" s="44" t="s">
        <v>79</v>
      </c>
      <c r="J274" s="45"/>
      <c r="K274" s="41" t="s">
        <v>1334</v>
      </c>
      <c r="L274" s="26" t="s">
        <v>81</v>
      </c>
      <c r="M274" s="26" t="s">
        <v>170</v>
      </c>
      <c r="N274" s="26" t="s">
        <v>843</v>
      </c>
      <c r="O274" s="26">
        <v>-1</v>
      </c>
      <c r="P274" s="26">
        <v>-1</v>
      </c>
      <c r="Q274" s="26"/>
      <c r="R274" s="26">
        <v>-1</v>
      </c>
      <c r="S274" s="26">
        <v>-2</v>
      </c>
      <c r="T274" s="26"/>
      <c r="U274" s="26"/>
      <c r="V274" s="26"/>
      <c r="W274" s="26">
        <v>-1</v>
      </c>
      <c r="X274" s="26">
        <v>-1</v>
      </c>
      <c r="Y274" s="26"/>
      <c r="Z274" s="26"/>
      <c r="AA274" s="26">
        <v>-1</v>
      </c>
      <c r="AB274" s="26">
        <v>-1</v>
      </c>
      <c r="AC274" s="26"/>
      <c r="AD274" s="26">
        <v>-1</v>
      </c>
      <c r="AE274" s="26">
        <v>-1</v>
      </c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46" t="e">
        <f t="shared" si="7"/>
        <v>#REF!</v>
      </c>
      <c r="AV274" s="35">
        <f t="shared" si="8"/>
        <v>10</v>
      </c>
      <c r="AW274" s="35" t="e">
        <f>(O274*#REF!)+(P274*#REF!)+(Q274*#REF!)+(R274*#REF!)+(S274*#REF!)+(T274*#REF!)+(U274*#REF!)+(V274*#REF!)+(W274*#REF!)+(X274*#REF!)+(Y274*#REF!)+(Z274*#REF!)+(AA274*#REF!)+(AB274*#REF!)+(AC274*#REF!)+(AD274*#REF!)+(AE274*#REF!)+(AF274*#REF!)+(AG274*#REF!)+(AH274*#REF!)+(AI274*#REF!)+(AJ274*#REF!)+(AK274*#REF!)+(AL274*#REF!)+(AM274*#REF!)+(AN274*#REF!)+(AO274*#REF!)+(AP274*#REF!)+(AQ274*#REF!)+(AR274*#REF!)+(AS274*#REF!)+(AT274*#REF!)</f>
        <v>#REF!</v>
      </c>
      <c r="AX274" s="35" t="e">
        <f>#REF!+#REF!+#REF!+#REF!+#REF!+#REF!+#REF!+#REF!+#REF!+#REF!</f>
        <v>#REF!</v>
      </c>
      <c r="AY274" s="45"/>
      <c r="AZ274" s="45"/>
      <c r="BA274" s="45"/>
      <c r="BB274" s="45"/>
      <c r="BC274" s="45"/>
      <c r="BD274" s="45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42"/>
      <c r="BV274" s="26" t="s">
        <v>665</v>
      </c>
      <c r="BW274" s="26"/>
    </row>
    <row r="275" spans="1:75" ht="27" x14ac:dyDescent="0.25">
      <c r="A275" s="24" t="s">
        <v>75</v>
      </c>
      <c r="B275" s="37" t="s">
        <v>76</v>
      </c>
      <c r="C275" s="39">
        <v>25704</v>
      </c>
      <c r="D275" s="40">
        <v>430</v>
      </c>
      <c r="E275" s="26">
        <v>1404</v>
      </c>
      <c r="F275" s="26"/>
      <c r="G275" s="42" t="s">
        <v>78</v>
      </c>
      <c r="H275" s="43"/>
      <c r="I275" s="44" t="s">
        <v>137</v>
      </c>
      <c r="J275" s="45"/>
      <c r="K275" s="41" t="s">
        <v>1334</v>
      </c>
      <c r="L275" s="26" t="s">
        <v>81</v>
      </c>
      <c r="M275" s="26" t="s">
        <v>126</v>
      </c>
      <c r="N275" s="26" t="s">
        <v>97</v>
      </c>
      <c r="O275" s="26"/>
      <c r="P275" s="26"/>
      <c r="Q275" s="26"/>
      <c r="R275" s="26">
        <v>-1</v>
      </c>
      <c r="S275" s="26">
        <v>-1</v>
      </c>
      <c r="T275" s="26">
        <v>-1</v>
      </c>
      <c r="U275" s="26"/>
      <c r="V275" s="26"/>
      <c r="W275" s="26"/>
      <c r="X275" s="26">
        <v>-1</v>
      </c>
      <c r="Y275" s="26">
        <v>-1</v>
      </c>
      <c r="Z275" s="26"/>
      <c r="AA275" s="26">
        <v>-1</v>
      </c>
      <c r="AB275" s="26">
        <v>-1</v>
      </c>
      <c r="AC275" s="26">
        <v>1</v>
      </c>
      <c r="AD275" s="26">
        <v>0</v>
      </c>
      <c r="AE275" s="26">
        <v>-1</v>
      </c>
      <c r="AF275" s="26"/>
      <c r="AG275" s="26">
        <v>-1</v>
      </c>
      <c r="AH275" s="26"/>
      <c r="AI275" s="26">
        <v>-1</v>
      </c>
      <c r="AJ275" s="26"/>
      <c r="AK275" s="26"/>
      <c r="AL275" s="26"/>
      <c r="AM275" s="26"/>
      <c r="AN275" s="26"/>
      <c r="AO275" s="26"/>
      <c r="AP275" s="26"/>
      <c r="AQ275" s="26">
        <v>-1</v>
      </c>
      <c r="AR275" s="26"/>
      <c r="AS275" s="26">
        <v>-1</v>
      </c>
      <c r="AT275" s="26">
        <v>0</v>
      </c>
      <c r="AU275" s="46" t="e">
        <f t="shared" si="7"/>
        <v>#REF!</v>
      </c>
      <c r="AV275" s="35">
        <f t="shared" si="8"/>
        <v>15</v>
      </c>
      <c r="AW275" s="35" t="e">
        <f>(O275*#REF!)+(P275*#REF!)+(Q275*#REF!)+(R275*#REF!)+(S275*#REF!)+(T275*#REF!)+(U275*#REF!)+(V275*#REF!)+(W275*#REF!)+(X275*#REF!)+(Y275*#REF!)+(Z275*#REF!)+(AA275*#REF!)+(AB275*#REF!)+(AC275*#REF!)+(AD275*#REF!)+(AE275*#REF!)+(AF275*#REF!)+(AG275*#REF!)+(AH275*#REF!)+(AI275*#REF!)+(AJ275*#REF!)+(AK275*#REF!)+(AL275*#REF!)+(AM275*#REF!)+(AN275*#REF!)+(AO275*#REF!)+(AP275*#REF!)+(AQ275*#REF!)+(AR275*#REF!)+(AS275*#REF!)+(AT275*#REF!)</f>
        <v>#REF!</v>
      </c>
      <c r="AX275" s="35" t="e">
        <f>#REF!+#REF!+#REF!+#REF!+#REF!+#REF!+#REF!+#REF!+#REF!+#REF!+#REF!+#REF!+#REF!+#REF!+#REF!</f>
        <v>#REF!</v>
      </c>
      <c r="AY275" s="45"/>
      <c r="AZ275" s="45" t="s">
        <v>94</v>
      </c>
      <c r="BA275" s="45" t="s">
        <v>94</v>
      </c>
      <c r="BB275" s="45"/>
      <c r="BC275" s="45"/>
      <c r="BD275" s="45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42"/>
      <c r="BV275" s="26"/>
      <c r="BW275" s="26"/>
    </row>
    <row r="276" spans="1:75" ht="27" x14ac:dyDescent="0.25">
      <c r="A276" s="24" t="s">
        <v>75</v>
      </c>
      <c r="B276" s="37" t="s">
        <v>76</v>
      </c>
      <c r="C276" s="50" t="s">
        <v>131</v>
      </c>
      <c r="D276" s="40">
        <v>431</v>
      </c>
      <c r="E276" s="26">
        <v>1363</v>
      </c>
      <c r="F276" s="26"/>
      <c r="G276" s="42" t="s">
        <v>100</v>
      </c>
      <c r="H276" s="43"/>
      <c r="I276" s="44" t="s">
        <v>132</v>
      </c>
      <c r="J276" s="45"/>
      <c r="K276" s="41" t="s">
        <v>1334</v>
      </c>
      <c r="L276" s="26" t="s">
        <v>81</v>
      </c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46"/>
      <c r="AV276" s="35"/>
      <c r="AW276" s="35"/>
      <c r="AX276" s="35"/>
      <c r="AY276" s="45"/>
      <c r="AZ276" s="45"/>
      <c r="BA276" s="45"/>
      <c r="BB276" s="45"/>
      <c r="BC276" s="45"/>
      <c r="BD276" s="45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42" t="s">
        <v>844</v>
      </c>
      <c r="BV276" s="26" t="s">
        <v>845</v>
      </c>
      <c r="BW276" s="26"/>
    </row>
    <row r="277" spans="1:75" ht="33.75" x14ac:dyDescent="0.25">
      <c r="A277" s="24" t="s">
        <v>75</v>
      </c>
      <c r="B277" s="37" t="s">
        <v>76</v>
      </c>
      <c r="C277" s="39">
        <v>25705</v>
      </c>
      <c r="D277" s="40">
        <v>432</v>
      </c>
      <c r="E277" s="26">
        <v>1284</v>
      </c>
      <c r="F277" s="26"/>
      <c r="G277" s="42" t="s">
        <v>113</v>
      </c>
      <c r="H277" s="43" t="s">
        <v>114</v>
      </c>
      <c r="I277" s="44" t="s">
        <v>114</v>
      </c>
      <c r="J277" s="45"/>
      <c r="K277" s="41" t="s">
        <v>1334</v>
      </c>
      <c r="L277" s="26" t="s">
        <v>81</v>
      </c>
      <c r="M277" s="26" t="s">
        <v>89</v>
      </c>
      <c r="N277" s="26" t="s">
        <v>90</v>
      </c>
      <c r="O277" s="26">
        <v>1</v>
      </c>
      <c r="P277" s="26">
        <v>1</v>
      </c>
      <c r="Q277" s="26">
        <v>1</v>
      </c>
      <c r="R277" s="26">
        <v>1</v>
      </c>
      <c r="S277" s="26">
        <v>0</v>
      </c>
      <c r="T277" s="26">
        <v>1</v>
      </c>
      <c r="U277" s="26">
        <v>1</v>
      </c>
      <c r="V277" s="26">
        <v>1</v>
      </c>
      <c r="W277" s="26">
        <v>1</v>
      </c>
      <c r="X277" s="26">
        <v>0</v>
      </c>
      <c r="Y277" s="26">
        <v>1</v>
      </c>
      <c r="Z277" s="26"/>
      <c r="AA277" s="26">
        <v>1</v>
      </c>
      <c r="AB277" s="26">
        <v>2</v>
      </c>
      <c r="AC277" s="26">
        <v>1</v>
      </c>
      <c r="AD277" s="26">
        <v>0</v>
      </c>
      <c r="AE277" s="26">
        <v>1</v>
      </c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>
        <v>1</v>
      </c>
      <c r="AT277" s="26">
        <v>1</v>
      </c>
      <c r="AU277" s="46" t="e">
        <f t="shared" si="7"/>
        <v>#REF!</v>
      </c>
      <c r="AV277" s="35">
        <f t="shared" si="8"/>
        <v>18</v>
      </c>
      <c r="AW277" s="35" t="e">
        <f>(O277*#REF!)+(P277*#REF!)+(Q277*#REF!)+(R277*#REF!)+(S277*#REF!)+(T277*#REF!)+(U277*#REF!)+(V277*#REF!)+(W277*#REF!)+(X277*#REF!)+(Y277*#REF!)+(Z277*#REF!)+(AA277*#REF!)+(AB277*#REF!)+(AC277*#REF!)+(AD277*#REF!)+(AE277*#REF!)+(AF277*#REF!)+(AG277*#REF!)+(AH277*#REF!)+(AI277*#REF!)+(AJ277*#REF!)+(AK277*#REF!)+(AL277*#REF!)+(AM277*#REF!)+(AN277*#REF!)+(AO277*#REF!)+(AP277*#REF!)+(AQ277*#REF!)+(AR277*#REF!)+(AS277*#REF!)+(AT277*#REF!)</f>
        <v>#REF!</v>
      </c>
      <c r="AX277" s="35" t="e">
        <f>#REF!+#REF!+#REF!+#REF!+#REF!+#REF!+#REF!+#REF!+#REF!+#REF!+#REF!+#REF!+#REF!+#REF!+#REF!+#REF!+#REF!+#REF!</f>
        <v>#REF!</v>
      </c>
      <c r="AY277" s="45"/>
      <c r="AZ277" s="45"/>
      <c r="BA277" s="45"/>
      <c r="BB277" s="45"/>
      <c r="BC277" s="45"/>
      <c r="BD277" s="45"/>
      <c r="BE277" s="26"/>
      <c r="BF277" s="26"/>
      <c r="BG277" s="26"/>
      <c r="BH277" s="26" t="s">
        <v>95</v>
      </c>
      <c r="BI277" s="26" t="s">
        <v>96</v>
      </c>
      <c r="BJ277" s="26" t="s">
        <v>97</v>
      </c>
      <c r="BK277" s="26"/>
      <c r="BL277" s="26" t="s">
        <v>445</v>
      </c>
      <c r="BM277" s="26"/>
      <c r="BN277" s="26" t="s">
        <v>846</v>
      </c>
      <c r="BO277" s="26"/>
      <c r="BP277" s="26">
        <v>2</v>
      </c>
      <c r="BQ277" s="26">
        <v>1</v>
      </c>
      <c r="BR277" s="26">
        <v>2</v>
      </c>
      <c r="BS277" s="26"/>
      <c r="BT277" s="26"/>
      <c r="BU277" s="42" t="s">
        <v>847</v>
      </c>
      <c r="BV277" s="26" t="s">
        <v>848</v>
      </c>
      <c r="BW277" s="26" t="s">
        <v>849</v>
      </c>
    </row>
    <row r="278" spans="1:75" ht="157.5" x14ac:dyDescent="0.25">
      <c r="A278" s="24" t="s">
        <v>75</v>
      </c>
      <c r="B278" s="37" t="s">
        <v>76</v>
      </c>
      <c r="C278" s="39">
        <v>25706</v>
      </c>
      <c r="D278" s="40" t="s">
        <v>850</v>
      </c>
      <c r="E278" s="26">
        <v>1302</v>
      </c>
      <c r="F278" s="26">
        <v>1</v>
      </c>
      <c r="G278" s="42" t="s">
        <v>100</v>
      </c>
      <c r="H278" s="43"/>
      <c r="I278" s="44" t="s">
        <v>132</v>
      </c>
      <c r="J278" s="45"/>
      <c r="K278" s="41" t="s">
        <v>1334</v>
      </c>
      <c r="L278" s="26" t="s">
        <v>133</v>
      </c>
      <c r="M278" s="26" t="s">
        <v>178</v>
      </c>
      <c r="N278" s="26" t="s">
        <v>182</v>
      </c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46" t="e">
        <f t="shared" si="7"/>
        <v>#REF!</v>
      </c>
      <c r="AV278" s="35">
        <f t="shared" si="8"/>
        <v>0</v>
      </c>
      <c r="AW278" s="35" t="e">
        <f>(O278*#REF!)+(P278*#REF!)+(Q278*#REF!)+(R278*#REF!)+(S278*#REF!)+(T278*#REF!)+(U278*#REF!)+(V278*#REF!)+(W278*#REF!)+(X278*#REF!)+(Y278*#REF!)+(Z278*#REF!)+(AA278*#REF!)+(AB278*#REF!)+(AC278*#REF!)+(AD278*#REF!)+(AE278*#REF!)+(AF278*#REF!)+(AG278*#REF!)+(AH278*#REF!)+(AI278*#REF!)+(AJ278*#REF!)+(AK278*#REF!)+(AL278*#REF!)+(AM278*#REF!)+(AN278*#REF!)+(AO278*#REF!)+(AP278*#REF!)+(AQ278*#REF!)+(AR278*#REF!)+(AS278*#REF!)+(AT278*#REF!)</f>
        <v>#REF!</v>
      </c>
      <c r="AX278" s="49"/>
      <c r="AY278" s="45"/>
      <c r="AZ278" s="45"/>
      <c r="BA278" s="45"/>
      <c r="BB278" s="45"/>
      <c r="BC278" s="45"/>
      <c r="BD278" s="45"/>
      <c r="BE278" s="26"/>
      <c r="BF278" s="26"/>
      <c r="BG278" s="26"/>
      <c r="BH278" s="26"/>
      <c r="BI278" s="26"/>
      <c r="BJ278" s="26"/>
      <c r="BK278" s="26"/>
      <c r="BL278" s="26"/>
      <c r="BM278" s="26" t="s">
        <v>851</v>
      </c>
      <c r="BN278" s="26" t="s">
        <v>279</v>
      </c>
      <c r="BO278" s="26" t="s">
        <v>377</v>
      </c>
      <c r="BP278" s="26"/>
      <c r="BQ278" s="26"/>
      <c r="BR278" s="26"/>
      <c r="BS278" s="26"/>
      <c r="BT278" s="26"/>
      <c r="BU278" s="42" t="s">
        <v>852</v>
      </c>
      <c r="BV278" s="26" t="s">
        <v>320</v>
      </c>
      <c r="BW278" s="26"/>
    </row>
    <row r="279" spans="1:75" ht="168.75" x14ac:dyDescent="0.25">
      <c r="A279" s="24" t="s">
        <v>75</v>
      </c>
      <c r="B279" s="37" t="s">
        <v>76</v>
      </c>
      <c r="C279" s="39">
        <v>25707</v>
      </c>
      <c r="D279" s="40" t="s">
        <v>853</v>
      </c>
      <c r="E279" s="26">
        <v>1305</v>
      </c>
      <c r="F279" s="26">
        <v>2</v>
      </c>
      <c r="G279" s="42" t="s">
        <v>100</v>
      </c>
      <c r="H279" s="43" t="s">
        <v>79</v>
      </c>
      <c r="I279" s="44" t="s">
        <v>101</v>
      </c>
      <c r="J279" s="45"/>
      <c r="K279" s="41" t="s">
        <v>1334</v>
      </c>
      <c r="L279" s="26" t="s">
        <v>133</v>
      </c>
      <c r="M279" s="26" t="s">
        <v>230</v>
      </c>
      <c r="N279" s="57" t="s">
        <v>854</v>
      </c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46" t="e">
        <f t="shared" si="7"/>
        <v>#REF!</v>
      </c>
      <c r="AV279" s="35">
        <f t="shared" si="8"/>
        <v>0</v>
      </c>
      <c r="AW279" s="35" t="e">
        <f>(O279*#REF!)+(P279*#REF!)+(Q279*#REF!)+(R279*#REF!)+(S279*#REF!)+(T279*#REF!)+(U279*#REF!)+(V279*#REF!)+(W279*#REF!)+(X279*#REF!)+(Y279*#REF!)+(Z279*#REF!)+(AA279*#REF!)+(AB279*#REF!)+(AC279*#REF!)+(AD279*#REF!)+(AE279*#REF!)+(AF279*#REF!)+(AG279*#REF!)+(AH279*#REF!)+(AI279*#REF!)+(AJ279*#REF!)+(AK279*#REF!)+(AL279*#REF!)+(AM279*#REF!)+(AN279*#REF!)+(AO279*#REF!)+(AP279*#REF!)+(AQ279*#REF!)+(AR279*#REF!)+(AS279*#REF!)+(AT279*#REF!)</f>
        <v>#REF!</v>
      </c>
      <c r="AX279" s="49"/>
      <c r="AY279" s="45"/>
      <c r="AZ279" s="45"/>
      <c r="BA279" s="45"/>
      <c r="BB279" s="45"/>
      <c r="BC279" s="45"/>
      <c r="BD279" s="45"/>
      <c r="BE279" s="26"/>
      <c r="BF279" s="26"/>
      <c r="BG279" s="26"/>
      <c r="BH279" s="26"/>
      <c r="BI279" s="26"/>
      <c r="BJ279" s="26"/>
      <c r="BK279" s="26"/>
      <c r="BL279" s="26"/>
      <c r="BM279" s="26" t="s">
        <v>855</v>
      </c>
      <c r="BN279" s="26" t="s">
        <v>856</v>
      </c>
      <c r="BO279" s="26" t="s">
        <v>857</v>
      </c>
      <c r="BP279" s="26"/>
      <c r="BQ279" s="26"/>
      <c r="BR279" s="26"/>
      <c r="BS279" s="26"/>
      <c r="BT279" s="26"/>
      <c r="BU279" s="42"/>
      <c r="BV279" s="26" t="s">
        <v>858</v>
      </c>
      <c r="BW279" s="26"/>
    </row>
    <row r="280" spans="1:75" ht="45" x14ac:dyDescent="0.25">
      <c r="A280" s="24" t="s">
        <v>75</v>
      </c>
      <c r="B280" s="37" t="s">
        <v>76</v>
      </c>
      <c r="C280" s="39">
        <v>25708</v>
      </c>
      <c r="D280" s="40">
        <v>434</v>
      </c>
      <c r="E280" s="26">
        <v>1224</v>
      </c>
      <c r="F280" s="26"/>
      <c r="G280" s="42" t="s">
        <v>281</v>
      </c>
      <c r="H280" s="43" t="s">
        <v>114</v>
      </c>
      <c r="I280" s="44" t="s">
        <v>114</v>
      </c>
      <c r="J280" s="45"/>
      <c r="K280" s="41" t="s">
        <v>1334</v>
      </c>
      <c r="L280" s="26" t="s">
        <v>81</v>
      </c>
      <c r="M280" s="26" t="s">
        <v>126</v>
      </c>
      <c r="N280" s="26" t="s">
        <v>859</v>
      </c>
      <c r="O280" s="26"/>
      <c r="P280" s="26"/>
      <c r="Q280" s="26"/>
      <c r="R280" s="26"/>
      <c r="S280" s="26"/>
      <c r="T280" s="26"/>
      <c r="U280" s="26">
        <v>1</v>
      </c>
      <c r="V280" s="26"/>
      <c r="W280" s="26"/>
      <c r="X280" s="26">
        <v>1</v>
      </c>
      <c r="Y280" s="26"/>
      <c r="Z280" s="26"/>
      <c r="AA280" s="26"/>
      <c r="AB280" s="26"/>
      <c r="AC280" s="26"/>
      <c r="AD280" s="26">
        <v>1</v>
      </c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>
        <v>1</v>
      </c>
      <c r="AT280" s="26">
        <v>1</v>
      </c>
      <c r="AU280" s="46" t="e">
        <f t="shared" si="7"/>
        <v>#REF!</v>
      </c>
      <c r="AV280" s="35">
        <f t="shared" si="8"/>
        <v>5</v>
      </c>
      <c r="AW280" s="35" t="e">
        <f>(O280*#REF!)+(P280*#REF!)+(Q280*#REF!)+(R280*#REF!)+(S280*#REF!)+(T280*#REF!)+(U280*#REF!)+(V280*#REF!)+(W280*#REF!)+(X280*#REF!)+(Y280*#REF!)+(Z280*#REF!)+(AA280*#REF!)+(AB280*#REF!)+(AC280*#REF!)+(AD280*#REF!)+(AE280*#REF!)+(AF280*#REF!)+(AG280*#REF!)+(AH280*#REF!)+(AI280*#REF!)+(AJ280*#REF!)+(AK280*#REF!)+(AL280*#REF!)+(AM280*#REF!)+(AN280*#REF!)+(AO280*#REF!)+(AP280*#REF!)+(AQ280*#REF!)+(AR280*#REF!)+(AS280*#REF!)+(AT280*#REF!)</f>
        <v>#REF!</v>
      </c>
      <c r="AX280" s="35" t="e">
        <f>#REF!+#REF!+#REF!+#REF!+#REF!</f>
        <v>#REF!</v>
      </c>
      <c r="AY280" s="45"/>
      <c r="AZ280" s="45"/>
      <c r="BA280" s="45"/>
      <c r="BB280" s="45"/>
      <c r="BC280" s="45"/>
      <c r="BD280" s="45"/>
      <c r="BE280" s="26"/>
      <c r="BF280" s="26"/>
      <c r="BG280" s="26"/>
      <c r="BH280" s="26" t="s">
        <v>95</v>
      </c>
      <c r="BI280" s="26" t="s">
        <v>96</v>
      </c>
      <c r="BJ280" s="26" t="s">
        <v>860</v>
      </c>
      <c r="BK280" s="26"/>
      <c r="BL280" s="26" t="s">
        <v>337</v>
      </c>
      <c r="BM280" s="26"/>
      <c r="BN280" s="26" t="s">
        <v>861</v>
      </c>
      <c r="BO280" s="26"/>
      <c r="BP280" s="26"/>
      <c r="BQ280" s="26"/>
      <c r="BR280" s="26"/>
      <c r="BS280" s="26"/>
      <c r="BT280" s="26"/>
      <c r="BU280" s="42" t="s">
        <v>862</v>
      </c>
      <c r="BV280" s="26" t="s">
        <v>863</v>
      </c>
      <c r="BW280" s="26"/>
    </row>
    <row r="281" spans="1:75" ht="56.25" x14ac:dyDescent="0.25">
      <c r="A281" s="24" t="s">
        <v>75</v>
      </c>
      <c r="B281" s="37" t="s">
        <v>76</v>
      </c>
      <c r="C281" s="39">
        <v>25709</v>
      </c>
      <c r="D281" s="40">
        <v>438</v>
      </c>
      <c r="E281" s="26">
        <v>1248</v>
      </c>
      <c r="F281" s="26"/>
      <c r="G281" s="42" t="s">
        <v>78</v>
      </c>
      <c r="H281" s="43" t="s">
        <v>79</v>
      </c>
      <c r="I281" s="44" t="s">
        <v>79</v>
      </c>
      <c r="J281" s="45"/>
      <c r="K281" s="41" t="s">
        <v>1334</v>
      </c>
      <c r="L281" s="26" t="s">
        <v>81</v>
      </c>
      <c r="M281" s="26" t="s">
        <v>170</v>
      </c>
      <c r="N281" s="26" t="s">
        <v>141</v>
      </c>
      <c r="O281" s="26"/>
      <c r="P281" s="26"/>
      <c r="Q281" s="26"/>
      <c r="R281" s="26"/>
      <c r="S281" s="26">
        <v>-1</v>
      </c>
      <c r="T281" s="26">
        <v>-1</v>
      </c>
      <c r="U281" s="26">
        <v>0</v>
      </c>
      <c r="V281" s="26">
        <v>-1</v>
      </c>
      <c r="W281" s="26"/>
      <c r="X281" s="26"/>
      <c r="Y281" s="26"/>
      <c r="Z281" s="26"/>
      <c r="AA281" s="26">
        <v>-1</v>
      </c>
      <c r="AB281" s="26">
        <v>-1</v>
      </c>
      <c r="AC281" s="26">
        <v>-1</v>
      </c>
      <c r="AD281" s="26">
        <v>0</v>
      </c>
      <c r="AE281" s="26">
        <v>-1</v>
      </c>
      <c r="AF281" s="26">
        <v>-1</v>
      </c>
      <c r="AG281" s="26">
        <v>-1</v>
      </c>
      <c r="AH281" s="26"/>
      <c r="AI281" s="26">
        <v>-1</v>
      </c>
      <c r="AJ281" s="26"/>
      <c r="AK281" s="26"/>
      <c r="AL281" s="26"/>
      <c r="AM281" s="26">
        <v>-1</v>
      </c>
      <c r="AN281" s="26"/>
      <c r="AO281" s="26"/>
      <c r="AP281" s="26"/>
      <c r="AQ281" s="26"/>
      <c r="AR281" s="26"/>
      <c r="AS281" s="26">
        <v>-1</v>
      </c>
      <c r="AT281" s="26">
        <v>-1</v>
      </c>
      <c r="AU281" s="46" t="e">
        <f t="shared" si="7"/>
        <v>#REF!</v>
      </c>
      <c r="AV281" s="35">
        <f t="shared" si="8"/>
        <v>15</v>
      </c>
      <c r="AW281" s="35" t="e">
        <f>(O281*#REF!)+(P281*#REF!)+(Q281*#REF!)+(R281*#REF!)+(S281*#REF!)+(T281*#REF!)+(U281*#REF!)+(V281*#REF!)+(W281*#REF!)+(X281*#REF!)+(Y281*#REF!)+(Z281*#REF!)+(AA281*#REF!)+(AB281*#REF!)+(AC281*#REF!)+(AD281*#REF!)+(AE281*#REF!)+(AF281*#REF!)+(AG281*#REF!)+(AH281*#REF!)+(AI281*#REF!)+(AJ281*#REF!)+(AK281*#REF!)+(AL281*#REF!)+(AM281*#REF!)+(AN281*#REF!)+(AO281*#REF!)+(AP281*#REF!)+(AQ281*#REF!)+(AR281*#REF!)+(AS281*#REF!)+(AT281*#REF!)</f>
        <v>#REF!</v>
      </c>
      <c r="AX281" s="35" t="e">
        <f>#REF!+#REF!+#REF!+#REF!+#REF!+#REF!+#REF!+#REF!+#REF!+#REF!+#REF!+#REF!+#REF!+#REF!+#REF!</f>
        <v>#REF!</v>
      </c>
      <c r="AY281" s="45" t="s">
        <v>576</v>
      </c>
      <c r="AZ281" s="45" t="s">
        <v>576</v>
      </c>
      <c r="BA281" s="45" t="s">
        <v>94</v>
      </c>
      <c r="BB281" s="45"/>
      <c r="BC281" s="45"/>
      <c r="BD281" s="45"/>
      <c r="BE281" s="26"/>
      <c r="BF281" s="26"/>
      <c r="BG281" s="26"/>
      <c r="BH281" s="26" t="s">
        <v>84</v>
      </c>
      <c r="BI281" s="26" t="s">
        <v>254</v>
      </c>
      <c r="BJ281" s="26" t="s">
        <v>141</v>
      </c>
      <c r="BK281" s="26"/>
      <c r="BL281" s="26" t="s">
        <v>864</v>
      </c>
      <c r="BM281" s="26" t="s">
        <v>865</v>
      </c>
      <c r="BN281" s="26" t="s">
        <v>866</v>
      </c>
      <c r="BO281" s="26"/>
      <c r="BP281" s="26">
        <v>1</v>
      </c>
      <c r="BQ281" s="26"/>
      <c r="BR281" s="26">
        <v>1</v>
      </c>
      <c r="BS281" s="26"/>
      <c r="BT281" s="26"/>
      <c r="BU281" s="42"/>
      <c r="BV281" s="26" t="s">
        <v>867</v>
      </c>
      <c r="BW281" s="26"/>
    </row>
    <row r="282" spans="1:75" ht="56.25" x14ac:dyDescent="0.25">
      <c r="A282" s="24" t="s">
        <v>75</v>
      </c>
      <c r="B282" s="37" t="s">
        <v>76</v>
      </c>
      <c r="C282" s="39">
        <v>25710</v>
      </c>
      <c r="D282" s="40">
        <v>439</v>
      </c>
      <c r="E282" s="26">
        <v>1310</v>
      </c>
      <c r="F282" s="26"/>
      <c r="G282" s="42" t="s">
        <v>868</v>
      </c>
      <c r="H282" s="43" t="s">
        <v>114</v>
      </c>
      <c r="I282" s="44" t="s">
        <v>114</v>
      </c>
      <c r="J282" s="45"/>
      <c r="K282" s="41" t="s">
        <v>1334</v>
      </c>
      <c r="L282" s="26" t="s">
        <v>81</v>
      </c>
      <c r="M282" s="26" t="s">
        <v>89</v>
      </c>
      <c r="N282" s="26" t="s">
        <v>396</v>
      </c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>
        <v>1</v>
      </c>
      <c r="AT282" s="26">
        <v>2</v>
      </c>
      <c r="AU282" s="46" t="e">
        <f t="shared" si="7"/>
        <v>#REF!</v>
      </c>
      <c r="AV282" s="35">
        <f t="shared" si="8"/>
        <v>2</v>
      </c>
      <c r="AW282" s="35" t="e">
        <f>(O282*#REF!)+(P282*#REF!)+(Q282*#REF!)+(R282*#REF!)+(S282*#REF!)+(T282*#REF!)+(U282*#REF!)+(V282*#REF!)+(W282*#REF!)+(X282*#REF!)+(Y282*#REF!)+(Z282*#REF!)+(AA282*#REF!)+(AB282*#REF!)+(AC282*#REF!)+(AD282*#REF!)+(AE282*#REF!)+(AF282*#REF!)+(AG282*#REF!)+(AH282*#REF!)+(AI282*#REF!)+(AJ282*#REF!)+(AK282*#REF!)+(AL282*#REF!)+(AM282*#REF!)+(AN282*#REF!)+(AO282*#REF!)+(AP282*#REF!)+(AQ282*#REF!)+(AR282*#REF!)+(AS282*#REF!)+(AT282*#REF!)</f>
        <v>#REF!</v>
      </c>
      <c r="AX282" s="35" t="e">
        <f>#REF!+#REF!</f>
        <v>#REF!</v>
      </c>
      <c r="AY282" s="45"/>
      <c r="AZ282" s="45"/>
      <c r="BA282" s="45"/>
      <c r="BB282" s="45"/>
      <c r="BC282" s="45"/>
      <c r="BD282" s="45"/>
      <c r="BE282" s="26"/>
      <c r="BF282" s="26"/>
      <c r="BG282" s="26"/>
      <c r="BH282" s="26"/>
      <c r="BI282" s="26"/>
      <c r="BJ282" s="26" t="s">
        <v>396</v>
      </c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42" t="s">
        <v>869</v>
      </c>
      <c r="BV282" s="26" t="s">
        <v>870</v>
      </c>
      <c r="BW282" s="26"/>
    </row>
    <row r="283" spans="1:75" ht="78.75" x14ac:dyDescent="0.25">
      <c r="A283" s="24" t="s">
        <v>75</v>
      </c>
      <c r="B283" s="37" t="s">
        <v>76</v>
      </c>
      <c r="C283" s="39">
        <v>25711</v>
      </c>
      <c r="D283" s="40" t="s">
        <v>871</v>
      </c>
      <c r="E283" s="26">
        <v>1375</v>
      </c>
      <c r="F283" s="26">
        <v>1</v>
      </c>
      <c r="G283" s="42" t="s">
        <v>78</v>
      </c>
      <c r="H283" s="43" t="s">
        <v>79</v>
      </c>
      <c r="I283" s="44" t="s">
        <v>79</v>
      </c>
      <c r="J283" s="45"/>
      <c r="K283" s="41" t="s">
        <v>1334</v>
      </c>
      <c r="L283" s="26" t="s">
        <v>81</v>
      </c>
      <c r="M283" s="26" t="s">
        <v>82</v>
      </c>
      <c r="N283" s="26" t="s">
        <v>150</v>
      </c>
      <c r="O283" s="26"/>
      <c r="P283" s="26"/>
      <c r="Q283" s="26"/>
      <c r="R283" s="26"/>
      <c r="S283" s="26">
        <v>-1</v>
      </c>
      <c r="T283" s="26">
        <v>-1</v>
      </c>
      <c r="U283" s="26">
        <v>-1</v>
      </c>
      <c r="V283" s="26">
        <v>-1</v>
      </c>
      <c r="W283" s="26">
        <v>-1</v>
      </c>
      <c r="X283" s="26">
        <v>-1</v>
      </c>
      <c r="Y283" s="26">
        <v>-1</v>
      </c>
      <c r="Z283" s="26"/>
      <c r="AA283" s="26">
        <v>-1</v>
      </c>
      <c r="AB283" s="26">
        <v>-1</v>
      </c>
      <c r="AC283" s="26">
        <v>0</v>
      </c>
      <c r="AD283" s="26">
        <v>-1</v>
      </c>
      <c r="AE283" s="26">
        <v>-1</v>
      </c>
      <c r="AF283" s="26">
        <v>-1</v>
      </c>
      <c r="AG283" s="26">
        <v>-1</v>
      </c>
      <c r="AH283" s="26"/>
      <c r="AI283" s="26">
        <v>-1</v>
      </c>
      <c r="AJ283" s="26">
        <v>-1</v>
      </c>
      <c r="AK283" s="26"/>
      <c r="AL283" s="26">
        <v>-1</v>
      </c>
      <c r="AM283" s="26">
        <v>-1</v>
      </c>
      <c r="AN283" s="26">
        <v>-1</v>
      </c>
      <c r="AO283" s="26">
        <v>-1</v>
      </c>
      <c r="AP283" s="26">
        <v>-1</v>
      </c>
      <c r="AQ283" s="26">
        <v>-1</v>
      </c>
      <c r="AR283" s="26"/>
      <c r="AS283" s="26">
        <v>-2</v>
      </c>
      <c r="AT283" s="26">
        <v>-2</v>
      </c>
      <c r="AU283" s="46" t="e">
        <f t="shared" si="7"/>
        <v>#REF!</v>
      </c>
      <c r="AV283" s="35">
        <f t="shared" si="8"/>
        <v>24</v>
      </c>
      <c r="AW283" s="35" t="e">
        <f>(O283*#REF!)+(P283*#REF!)+(Q283*#REF!)+(R283*#REF!)+(S283*#REF!)+(T283*#REF!)+(U283*#REF!)+(V283*#REF!)+(W283*#REF!)+(X283*#REF!)+(Y283*#REF!)+(Z283*#REF!)+(AA283*#REF!)+(AB283*#REF!)+(AC283*#REF!)+(AD283*#REF!)+(AE283*#REF!)+(AF283*#REF!)+(AG283*#REF!)+(AH283*#REF!)+(AI283*#REF!)+(AJ283*#REF!)+(AK283*#REF!)+(AL283*#REF!)+(AM283*#REF!)+(AN283*#REF!)+(AO283*#REF!)+(AP283*#REF!)+(AQ283*#REF!)+(AR283*#REF!)+(AS283*#REF!)+(AT283*#REF!)</f>
        <v>#REF!</v>
      </c>
      <c r="AX283" s="35" t="e">
        <f>#REF!+#REF!+#REF!+#REF!+#REF!+#REF!+#REF!+#REF!+#REF!+#REF!+#REF!+#REF!+#REF!+#REF!+#REF!+#REF!+#REF!+#REF!+#REF!+#REF!+#REF!+#REF!+#REF!+#REF!</f>
        <v>#REF!</v>
      </c>
      <c r="AY283" s="45" t="s">
        <v>92</v>
      </c>
      <c r="AZ283" s="45" t="s">
        <v>105</v>
      </c>
      <c r="BA283" s="45" t="s">
        <v>93</v>
      </c>
      <c r="BB283" s="45"/>
      <c r="BC283" s="45"/>
      <c r="BD283" s="45" t="s">
        <v>94</v>
      </c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42"/>
      <c r="BV283" s="26" t="s">
        <v>872</v>
      </c>
      <c r="BW283" s="26"/>
    </row>
    <row r="284" spans="1:75" ht="78.75" x14ac:dyDescent="0.25">
      <c r="A284" s="24" t="s">
        <v>75</v>
      </c>
      <c r="B284" s="37" t="s">
        <v>76</v>
      </c>
      <c r="C284" s="39">
        <v>25712</v>
      </c>
      <c r="D284" s="40" t="s">
        <v>873</v>
      </c>
      <c r="E284" s="26">
        <v>1384</v>
      </c>
      <c r="F284" s="26">
        <v>2</v>
      </c>
      <c r="G284" s="42" t="s">
        <v>100</v>
      </c>
      <c r="H284" s="43"/>
      <c r="I284" s="44" t="s">
        <v>132</v>
      </c>
      <c r="J284" s="45"/>
      <c r="K284" s="41" t="s">
        <v>1334</v>
      </c>
      <c r="L284" s="26" t="s">
        <v>133</v>
      </c>
      <c r="M284" s="26" t="s">
        <v>178</v>
      </c>
      <c r="N284" s="26" t="s">
        <v>524</v>
      </c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46" t="e">
        <f t="shared" si="7"/>
        <v>#REF!</v>
      </c>
      <c r="AV284" s="35">
        <f t="shared" si="8"/>
        <v>0</v>
      </c>
      <c r="AW284" s="35" t="e">
        <f>(O284*#REF!)+(P284*#REF!)+(Q284*#REF!)+(R284*#REF!)+(S284*#REF!)+(T284*#REF!)+(U284*#REF!)+(V284*#REF!)+(W284*#REF!)+(X284*#REF!)+(Y284*#REF!)+(Z284*#REF!)+(AA284*#REF!)+(AB284*#REF!)+(AC284*#REF!)+(AD284*#REF!)+(AE284*#REF!)+(AF284*#REF!)+(AG284*#REF!)+(AH284*#REF!)+(AI284*#REF!)+(AJ284*#REF!)+(AK284*#REF!)+(AL284*#REF!)+(AM284*#REF!)+(AN284*#REF!)+(AO284*#REF!)+(AP284*#REF!)+(AQ284*#REF!)+(AR284*#REF!)+(AS284*#REF!)+(AT284*#REF!)</f>
        <v>#REF!</v>
      </c>
      <c r="AX284" s="49"/>
      <c r="AY284" s="45"/>
      <c r="AZ284" s="45"/>
      <c r="BA284" s="45"/>
      <c r="BB284" s="45"/>
      <c r="BC284" s="45"/>
      <c r="BD284" s="45"/>
      <c r="BE284" s="26"/>
      <c r="BF284" s="26"/>
      <c r="BG284" s="26"/>
      <c r="BH284" s="26"/>
      <c r="BI284" s="26"/>
      <c r="BJ284" s="26"/>
      <c r="BK284" s="26"/>
      <c r="BL284" s="26"/>
      <c r="BM284" s="26" t="s">
        <v>874</v>
      </c>
      <c r="BN284" s="26" t="s">
        <v>856</v>
      </c>
      <c r="BO284" s="26"/>
      <c r="BP284" s="26"/>
      <c r="BQ284" s="26"/>
      <c r="BR284" s="26"/>
      <c r="BS284" s="26"/>
      <c r="BT284" s="26"/>
      <c r="BU284" s="42"/>
      <c r="BV284" s="26" t="s">
        <v>320</v>
      </c>
      <c r="BW284" s="26" t="s">
        <v>130</v>
      </c>
    </row>
    <row r="285" spans="1:75" ht="27" x14ac:dyDescent="0.25">
      <c r="A285" s="24" t="s">
        <v>75</v>
      </c>
      <c r="B285" s="37" t="s">
        <v>76</v>
      </c>
      <c r="C285" s="39">
        <v>25713</v>
      </c>
      <c r="D285" s="40">
        <v>441</v>
      </c>
      <c r="E285" s="26">
        <v>1242</v>
      </c>
      <c r="F285" s="26"/>
      <c r="G285" s="42" t="s">
        <v>78</v>
      </c>
      <c r="H285" s="43" t="s">
        <v>79</v>
      </c>
      <c r="I285" s="44" t="s">
        <v>79</v>
      </c>
      <c r="J285" s="45"/>
      <c r="K285" s="41" t="s">
        <v>1334</v>
      </c>
      <c r="L285" s="26" t="s">
        <v>81</v>
      </c>
      <c r="M285" s="26" t="s">
        <v>89</v>
      </c>
      <c r="N285" s="26" t="s">
        <v>90</v>
      </c>
      <c r="O285" s="26"/>
      <c r="P285" s="26"/>
      <c r="Q285" s="26"/>
      <c r="R285" s="26"/>
      <c r="S285" s="26">
        <v>1</v>
      </c>
      <c r="T285" s="26"/>
      <c r="U285" s="26">
        <v>-1</v>
      </c>
      <c r="V285" s="26">
        <v>-1</v>
      </c>
      <c r="W285" s="26"/>
      <c r="X285" s="26">
        <v>-1</v>
      </c>
      <c r="Y285" s="26">
        <v>0</v>
      </c>
      <c r="Z285" s="26"/>
      <c r="AA285" s="26">
        <v>-1</v>
      </c>
      <c r="AB285" s="26">
        <v>-1</v>
      </c>
      <c r="AC285" s="26">
        <v>-1</v>
      </c>
      <c r="AD285" s="26">
        <v>0</v>
      </c>
      <c r="AE285" s="26">
        <v>-1</v>
      </c>
      <c r="AF285" s="26">
        <v>-1</v>
      </c>
      <c r="AG285" s="26">
        <v>-2</v>
      </c>
      <c r="AH285" s="26"/>
      <c r="AI285" s="26">
        <v>-1</v>
      </c>
      <c r="AJ285" s="26">
        <v>-1</v>
      </c>
      <c r="AK285" s="26"/>
      <c r="AL285" s="26"/>
      <c r="AM285" s="26">
        <v>0</v>
      </c>
      <c r="AN285" s="26">
        <v>-1</v>
      </c>
      <c r="AO285" s="26">
        <v>-1</v>
      </c>
      <c r="AP285" s="26">
        <v>0</v>
      </c>
      <c r="AQ285" s="26">
        <v>0</v>
      </c>
      <c r="AR285" s="26"/>
      <c r="AS285" s="26">
        <v>-1</v>
      </c>
      <c r="AT285" s="26">
        <v>0</v>
      </c>
      <c r="AU285" s="46" t="e">
        <f t="shared" si="7"/>
        <v>#REF!</v>
      </c>
      <c r="AV285" s="35">
        <f t="shared" si="8"/>
        <v>21</v>
      </c>
      <c r="AW285" s="35" t="e">
        <f>(O285*#REF!)+(P285*#REF!)+(Q285*#REF!)+(R285*#REF!)+(S285*#REF!)+(T285*#REF!)+(U285*#REF!)+(V285*#REF!)+(W285*#REF!)+(X285*#REF!)+(Y285*#REF!)+(Z285*#REF!)+(AA285*#REF!)+(AB285*#REF!)+(AC285*#REF!)+(AD285*#REF!)+(AE285*#REF!)+(AF285*#REF!)+(AG285*#REF!)+(AH285*#REF!)+(AI285*#REF!)+(AJ285*#REF!)+(AK285*#REF!)+(AL285*#REF!)+(AM285*#REF!)+(AN285*#REF!)+(AO285*#REF!)+(AP285*#REF!)+(AQ285*#REF!)+(AR285*#REF!)+(AS285*#REF!)+(AT285*#REF!)</f>
        <v>#REF!</v>
      </c>
      <c r="AX285" s="35" t="e">
        <f>#REF!+#REF!+#REF!+#REF!+#REF!+#REF!+#REF!+#REF!+#REF!+#REF!+#REF!+#REF!+#REF!+#REF!+#REF!+#REF!+#REF!+#REF!+#REF!+#REF!+#REF!</f>
        <v>#REF!</v>
      </c>
      <c r="AY285" s="45" t="s">
        <v>576</v>
      </c>
      <c r="AZ285" s="45" t="s">
        <v>105</v>
      </c>
      <c r="BA285" s="45" t="s">
        <v>94</v>
      </c>
      <c r="BB285" s="45"/>
      <c r="BC285" s="45"/>
      <c r="BD285" s="45" t="s">
        <v>94</v>
      </c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42"/>
      <c r="BV285" s="26" t="s">
        <v>585</v>
      </c>
      <c r="BW285" s="26"/>
    </row>
    <row r="286" spans="1:75" ht="27" x14ac:dyDescent="0.25">
      <c r="A286" s="24" t="s">
        <v>75</v>
      </c>
      <c r="B286" s="37" t="s">
        <v>76</v>
      </c>
      <c r="C286" s="39">
        <v>25714</v>
      </c>
      <c r="D286" s="40">
        <v>443</v>
      </c>
      <c r="E286" s="26">
        <v>1252</v>
      </c>
      <c r="F286" s="26"/>
      <c r="G286" s="42" t="s">
        <v>113</v>
      </c>
      <c r="H286" s="43"/>
      <c r="I286" s="44" t="s">
        <v>175</v>
      </c>
      <c r="J286" s="45"/>
      <c r="K286" s="41" t="s">
        <v>1334</v>
      </c>
      <c r="L286" s="26" t="s">
        <v>81</v>
      </c>
      <c r="M286" s="26" t="s">
        <v>126</v>
      </c>
      <c r="N286" s="26" t="s">
        <v>162</v>
      </c>
      <c r="O286" s="26"/>
      <c r="P286" s="26"/>
      <c r="Q286" s="26">
        <v>1</v>
      </c>
      <c r="R286" s="26"/>
      <c r="S286" s="26">
        <v>1</v>
      </c>
      <c r="T286" s="26"/>
      <c r="U286" s="26">
        <v>1</v>
      </c>
      <c r="V286" s="26"/>
      <c r="W286" s="26"/>
      <c r="X286" s="26">
        <v>1</v>
      </c>
      <c r="Y286" s="26"/>
      <c r="Z286" s="26"/>
      <c r="AA286" s="26">
        <v>2</v>
      </c>
      <c r="AB286" s="26">
        <v>1</v>
      </c>
      <c r="AC286" s="26">
        <v>2</v>
      </c>
      <c r="AD286" s="26">
        <v>1</v>
      </c>
      <c r="AE286" s="26">
        <v>1</v>
      </c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46" t="e">
        <f t="shared" si="7"/>
        <v>#REF!</v>
      </c>
      <c r="AV286" s="35">
        <f t="shared" si="8"/>
        <v>9</v>
      </c>
      <c r="AW286" s="35" t="e">
        <f>(O286*#REF!)+(P286*#REF!)+(Q286*#REF!)+(R286*#REF!)+(S286*#REF!)+(T286*#REF!)+(U286*#REF!)+(V286*#REF!)+(W286*#REF!)+(X286*#REF!)+(Y286*#REF!)+(Z286*#REF!)+(AA286*#REF!)+(AB286*#REF!)+(AC286*#REF!)+(AD286*#REF!)+(AE286*#REF!)+(AF286*#REF!)+(AG286*#REF!)+(AH286*#REF!)+(AI286*#REF!)+(AJ286*#REF!)+(AK286*#REF!)+(AL286*#REF!)+(AM286*#REF!)+(AN286*#REF!)+(AO286*#REF!)+(AP286*#REF!)+(AQ286*#REF!)+(AR286*#REF!)+(AS286*#REF!)+(AT286*#REF!)</f>
        <v>#REF!</v>
      </c>
      <c r="AX286" s="35" t="e">
        <f>#REF!+#REF!+#REF!+#REF!+#REF!+#REF!+#REF!+#REF!+#REF!</f>
        <v>#REF!</v>
      </c>
      <c r="AY286" s="45"/>
      <c r="AZ286" s="45"/>
      <c r="BA286" s="45"/>
      <c r="BB286" s="45"/>
      <c r="BC286" s="45"/>
      <c r="BD286" s="45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42"/>
      <c r="BV286" s="26"/>
      <c r="BW286" s="26"/>
    </row>
    <row r="287" spans="1:75" ht="27" x14ac:dyDescent="0.25">
      <c r="A287" s="24" t="s">
        <v>75</v>
      </c>
      <c r="B287" s="37" t="s">
        <v>76</v>
      </c>
      <c r="C287" s="39">
        <v>25715</v>
      </c>
      <c r="D287" s="40">
        <v>444</v>
      </c>
      <c r="E287" s="26">
        <v>1338</v>
      </c>
      <c r="F287" s="26"/>
      <c r="G287" s="42" t="s">
        <v>113</v>
      </c>
      <c r="H287" s="43" t="s">
        <v>114</v>
      </c>
      <c r="I287" s="44" t="s">
        <v>114</v>
      </c>
      <c r="J287" s="45"/>
      <c r="K287" s="41" t="s">
        <v>1334</v>
      </c>
      <c r="L287" s="26" t="s">
        <v>81</v>
      </c>
      <c r="M287" s="26" t="s">
        <v>82</v>
      </c>
      <c r="N287" s="26" t="s">
        <v>102</v>
      </c>
      <c r="O287" s="26"/>
      <c r="P287" s="26"/>
      <c r="Q287" s="26">
        <v>1</v>
      </c>
      <c r="R287" s="26"/>
      <c r="S287" s="26">
        <v>1</v>
      </c>
      <c r="T287" s="26">
        <v>1</v>
      </c>
      <c r="U287" s="26">
        <v>1</v>
      </c>
      <c r="V287" s="26">
        <v>1</v>
      </c>
      <c r="W287" s="26">
        <v>1</v>
      </c>
      <c r="X287" s="26">
        <v>1</v>
      </c>
      <c r="Y287" s="26">
        <v>1</v>
      </c>
      <c r="Z287" s="26"/>
      <c r="AA287" s="26">
        <v>1</v>
      </c>
      <c r="AB287" s="26">
        <v>1</v>
      </c>
      <c r="AC287" s="26"/>
      <c r="AD287" s="26">
        <v>1</v>
      </c>
      <c r="AE287" s="26">
        <v>0</v>
      </c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>
        <v>1</v>
      </c>
      <c r="AR287" s="26"/>
      <c r="AS287" s="26">
        <v>1</v>
      </c>
      <c r="AT287" s="26">
        <v>1</v>
      </c>
      <c r="AU287" s="46" t="e">
        <f t="shared" si="7"/>
        <v>#REF!</v>
      </c>
      <c r="AV287" s="35">
        <f t="shared" si="8"/>
        <v>15</v>
      </c>
      <c r="AW287" s="35" t="e">
        <f>(O287*#REF!)+(P287*#REF!)+(Q287*#REF!)+(R287*#REF!)+(S287*#REF!)+(T287*#REF!)+(U287*#REF!)+(V287*#REF!)+(W287*#REF!)+(X287*#REF!)+(Y287*#REF!)+(Z287*#REF!)+(AA287*#REF!)+(AB287*#REF!)+(AC287*#REF!)+(AD287*#REF!)+(AE287*#REF!)+(AF287*#REF!)+(AG287*#REF!)+(AH287*#REF!)+(AI287*#REF!)+(AJ287*#REF!)+(AK287*#REF!)+(AL287*#REF!)+(AM287*#REF!)+(AN287*#REF!)+(AO287*#REF!)+(AP287*#REF!)+(AQ287*#REF!)+(AR287*#REF!)+(AS287*#REF!)+(AT287*#REF!)</f>
        <v>#REF!</v>
      </c>
      <c r="AX287" s="35" t="e">
        <f>#REF!+#REF!+#REF!+#REF!+#REF!+#REF!+#REF!+#REF!+#REF!+#REF!+#REF!+#REF!+#REF!+#REF!+#REF!</f>
        <v>#REF!</v>
      </c>
      <c r="AY287" s="45"/>
      <c r="AZ287" s="45"/>
      <c r="BA287" s="45"/>
      <c r="BB287" s="45"/>
      <c r="BC287" s="45"/>
      <c r="BD287" s="45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42"/>
      <c r="BV287" s="26" t="s">
        <v>875</v>
      </c>
      <c r="BW287" s="26"/>
    </row>
    <row r="288" spans="1:75" ht="33.75" x14ac:dyDescent="0.25">
      <c r="A288" s="24" t="s">
        <v>75</v>
      </c>
      <c r="B288" s="37" t="s">
        <v>76</v>
      </c>
      <c r="C288" s="50" t="s">
        <v>131</v>
      </c>
      <c r="D288" s="40">
        <v>446</v>
      </c>
      <c r="E288" s="26"/>
      <c r="F288" s="26"/>
      <c r="G288" s="42" t="s">
        <v>100</v>
      </c>
      <c r="H288" s="43"/>
      <c r="I288" s="44" t="s">
        <v>132</v>
      </c>
      <c r="J288" s="45" t="s">
        <v>489</v>
      </c>
      <c r="K288" s="41" t="s">
        <v>1334</v>
      </c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46"/>
      <c r="AV288" s="35"/>
      <c r="AW288" s="35"/>
      <c r="AX288" s="35"/>
      <c r="AY288" s="45"/>
      <c r="AZ288" s="45"/>
      <c r="BA288" s="45"/>
      <c r="BB288" s="45"/>
      <c r="BC288" s="45"/>
      <c r="BD288" s="45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42"/>
      <c r="BV288" s="26" t="s">
        <v>876</v>
      </c>
      <c r="BW288" s="26"/>
    </row>
    <row r="289" spans="1:75" ht="45" x14ac:dyDescent="0.25">
      <c r="A289" s="24" t="s">
        <v>75</v>
      </c>
      <c r="B289" s="37" t="s">
        <v>76</v>
      </c>
      <c r="C289" s="39">
        <v>25716</v>
      </c>
      <c r="D289" s="40">
        <v>447</v>
      </c>
      <c r="E289" s="26">
        <v>1400</v>
      </c>
      <c r="F289" s="26"/>
      <c r="G289" s="42" t="s">
        <v>100</v>
      </c>
      <c r="H289" s="43"/>
      <c r="I289" s="44" t="s">
        <v>132</v>
      </c>
      <c r="J289" s="45"/>
      <c r="K289" s="41" t="s">
        <v>1334</v>
      </c>
      <c r="L289" s="26" t="s">
        <v>133</v>
      </c>
      <c r="M289" s="26" t="s">
        <v>877</v>
      </c>
      <c r="N289" s="26" t="s">
        <v>878</v>
      </c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46" t="e">
        <f t="shared" si="7"/>
        <v>#REF!</v>
      </c>
      <c r="AV289" s="35">
        <f t="shared" si="8"/>
        <v>0</v>
      </c>
      <c r="AW289" s="35" t="e">
        <f>(O289*#REF!)+(P289*#REF!)+(Q289*#REF!)+(R289*#REF!)+(S289*#REF!)+(T289*#REF!)+(U289*#REF!)+(V289*#REF!)+(W289*#REF!)+(X289*#REF!)+(Y289*#REF!)+(Z289*#REF!)+(AA289*#REF!)+(AB289*#REF!)+(AC289*#REF!)+(AD289*#REF!)+(AE289*#REF!)+(AF289*#REF!)+(AG289*#REF!)+(AH289*#REF!)+(AI289*#REF!)+(AJ289*#REF!)+(AK289*#REF!)+(AL289*#REF!)+(AM289*#REF!)+(AN289*#REF!)+(AO289*#REF!)+(AP289*#REF!)+(AQ289*#REF!)+(AR289*#REF!)+(AS289*#REF!)+(AT289*#REF!)</f>
        <v>#REF!</v>
      </c>
      <c r="AX289" s="49"/>
      <c r="AY289" s="45"/>
      <c r="AZ289" s="45"/>
      <c r="BA289" s="45"/>
      <c r="BB289" s="45"/>
      <c r="BC289" s="45"/>
      <c r="BD289" s="45"/>
      <c r="BE289" s="26"/>
      <c r="BF289" s="26"/>
      <c r="BG289" s="26"/>
      <c r="BH289" s="26"/>
      <c r="BI289" s="26"/>
      <c r="BJ289" s="26"/>
      <c r="BK289" s="26"/>
      <c r="BL289" s="26"/>
      <c r="BM289" s="26" t="s">
        <v>879</v>
      </c>
      <c r="BN289" s="26" t="s">
        <v>638</v>
      </c>
      <c r="BO289" s="26"/>
      <c r="BP289" s="26"/>
      <c r="BQ289" s="26"/>
      <c r="BR289" s="26"/>
      <c r="BS289" s="26"/>
      <c r="BT289" s="26"/>
      <c r="BU289" s="42" t="s">
        <v>880</v>
      </c>
      <c r="BV289" s="26" t="s">
        <v>522</v>
      </c>
      <c r="BW289" s="26"/>
    </row>
    <row r="290" spans="1:75" ht="45" x14ac:dyDescent="0.25">
      <c r="A290" s="24" t="s">
        <v>75</v>
      </c>
      <c r="B290" s="37" t="s">
        <v>76</v>
      </c>
      <c r="C290" s="50" t="s">
        <v>131</v>
      </c>
      <c r="D290" s="40">
        <v>448</v>
      </c>
      <c r="E290" s="26" t="s">
        <v>881</v>
      </c>
      <c r="F290" s="26"/>
      <c r="G290" s="42" t="s">
        <v>100</v>
      </c>
      <c r="H290" s="43"/>
      <c r="I290" s="44" t="s">
        <v>132</v>
      </c>
      <c r="J290" s="45"/>
      <c r="K290" s="41" t="s">
        <v>1334</v>
      </c>
      <c r="L290" s="26" t="s">
        <v>133</v>
      </c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46"/>
      <c r="AV290" s="35"/>
      <c r="AW290" s="35"/>
      <c r="AX290" s="49"/>
      <c r="AY290" s="45"/>
      <c r="AZ290" s="45"/>
      <c r="BA290" s="45"/>
      <c r="BB290" s="45"/>
      <c r="BC290" s="45"/>
      <c r="BD290" s="45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42"/>
      <c r="BV290" s="26" t="s">
        <v>882</v>
      </c>
      <c r="BW290" s="26"/>
    </row>
    <row r="291" spans="1:75" ht="146.25" x14ac:dyDescent="0.25">
      <c r="A291" s="24" t="s">
        <v>75</v>
      </c>
      <c r="B291" s="37" t="s">
        <v>76</v>
      </c>
      <c r="C291" s="39">
        <v>25717</v>
      </c>
      <c r="D291" s="40">
        <v>449</v>
      </c>
      <c r="E291" s="26">
        <v>1399</v>
      </c>
      <c r="F291" s="26"/>
      <c r="G291" s="42" t="s">
        <v>100</v>
      </c>
      <c r="H291" s="43"/>
      <c r="I291" s="44" t="s">
        <v>132</v>
      </c>
      <c r="J291" s="45"/>
      <c r="K291" s="41" t="s">
        <v>1334</v>
      </c>
      <c r="L291" s="26" t="s">
        <v>133</v>
      </c>
      <c r="M291" s="26" t="s">
        <v>178</v>
      </c>
      <c r="N291" s="26" t="s">
        <v>182</v>
      </c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46" t="e">
        <f t="shared" si="7"/>
        <v>#REF!</v>
      </c>
      <c r="AV291" s="35">
        <f t="shared" si="8"/>
        <v>0</v>
      </c>
      <c r="AW291" s="35" t="e">
        <f>(O291*#REF!)+(P291*#REF!)+(Q291*#REF!)+(R291*#REF!)+(S291*#REF!)+(T291*#REF!)+(U291*#REF!)+(V291*#REF!)+(W291*#REF!)+(X291*#REF!)+(Y291*#REF!)+(Z291*#REF!)+(AA291*#REF!)+(AB291*#REF!)+(AC291*#REF!)+(AD291*#REF!)+(AE291*#REF!)+(AF291*#REF!)+(AG291*#REF!)+(AH291*#REF!)+(AI291*#REF!)+(AJ291*#REF!)+(AK291*#REF!)+(AL291*#REF!)+(AM291*#REF!)+(AN291*#REF!)+(AO291*#REF!)+(AP291*#REF!)+(AQ291*#REF!)+(AR291*#REF!)+(AS291*#REF!)+(AT291*#REF!)</f>
        <v>#REF!</v>
      </c>
      <c r="AX291" s="49"/>
      <c r="AY291" s="45"/>
      <c r="AZ291" s="45"/>
      <c r="BA291" s="45"/>
      <c r="BB291" s="45"/>
      <c r="BC291" s="45"/>
      <c r="BD291" s="45"/>
      <c r="BE291" s="26"/>
      <c r="BF291" s="26"/>
      <c r="BG291" s="26"/>
      <c r="BH291" s="26"/>
      <c r="BI291" s="26"/>
      <c r="BJ291" s="26"/>
      <c r="BK291" s="26"/>
      <c r="BL291" s="26"/>
      <c r="BM291" s="26" t="s">
        <v>879</v>
      </c>
      <c r="BN291" s="26" t="s">
        <v>883</v>
      </c>
      <c r="BO291" s="26"/>
      <c r="BP291" s="26"/>
      <c r="BQ291" s="26"/>
      <c r="BR291" s="26"/>
      <c r="BS291" s="26"/>
      <c r="BT291" s="26"/>
      <c r="BU291" s="42"/>
      <c r="BV291" s="26"/>
      <c r="BW291" s="26"/>
    </row>
    <row r="292" spans="1:75" ht="27" x14ac:dyDescent="0.25">
      <c r="A292" s="24" t="s">
        <v>75</v>
      </c>
      <c r="B292" s="37" t="s">
        <v>76</v>
      </c>
      <c r="C292" s="39">
        <v>25718</v>
      </c>
      <c r="D292" s="40">
        <v>450</v>
      </c>
      <c r="E292" s="26">
        <v>1395</v>
      </c>
      <c r="F292" s="26"/>
      <c r="G292" s="42" t="s">
        <v>78</v>
      </c>
      <c r="H292" s="43" t="s">
        <v>79</v>
      </c>
      <c r="I292" s="44" t="s">
        <v>79</v>
      </c>
      <c r="J292" s="45"/>
      <c r="K292" s="41" t="s">
        <v>1334</v>
      </c>
      <c r="L292" s="26" t="s">
        <v>81</v>
      </c>
      <c r="M292" s="26" t="s">
        <v>126</v>
      </c>
      <c r="N292" s="26" t="s">
        <v>269</v>
      </c>
      <c r="O292" s="26"/>
      <c r="P292" s="26"/>
      <c r="Q292" s="26"/>
      <c r="R292" s="26"/>
      <c r="S292" s="26">
        <v>-1</v>
      </c>
      <c r="T292" s="26"/>
      <c r="U292" s="26"/>
      <c r="V292" s="26"/>
      <c r="W292" s="26"/>
      <c r="X292" s="26">
        <v>-1</v>
      </c>
      <c r="Y292" s="26"/>
      <c r="Z292" s="26"/>
      <c r="AA292" s="26"/>
      <c r="AB292" s="26"/>
      <c r="AC292" s="26">
        <v>-1</v>
      </c>
      <c r="AD292" s="26">
        <v>-1</v>
      </c>
      <c r="AE292" s="26"/>
      <c r="AF292" s="26">
        <v>-1</v>
      </c>
      <c r="AG292" s="26">
        <v>-1</v>
      </c>
      <c r="AH292" s="26"/>
      <c r="AI292" s="26">
        <v>0</v>
      </c>
      <c r="AJ292" s="26"/>
      <c r="AK292" s="26"/>
      <c r="AL292" s="26"/>
      <c r="AM292" s="26"/>
      <c r="AN292" s="26"/>
      <c r="AO292" s="26"/>
      <c r="AP292" s="26">
        <v>0</v>
      </c>
      <c r="AQ292" s="26"/>
      <c r="AR292" s="26"/>
      <c r="AS292" s="26">
        <v>-1</v>
      </c>
      <c r="AT292" s="26">
        <v>-1</v>
      </c>
      <c r="AU292" s="46" t="e">
        <f t="shared" si="7"/>
        <v>#REF!</v>
      </c>
      <c r="AV292" s="35">
        <f t="shared" si="8"/>
        <v>10</v>
      </c>
      <c r="AW292" s="35" t="e">
        <f>(O292*#REF!)+(P292*#REF!)+(Q292*#REF!)+(R292*#REF!)+(S292*#REF!)+(T292*#REF!)+(U292*#REF!)+(V292*#REF!)+(W292*#REF!)+(X292*#REF!)+(Y292*#REF!)+(Z292*#REF!)+(AA292*#REF!)+(AB292*#REF!)+(AC292*#REF!)+(AD292*#REF!)+(AE292*#REF!)+(AF292*#REF!)+(AG292*#REF!)+(AH292*#REF!)+(AI292*#REF!)+(AJ292*#REF!)+(AK292*#REF!)+(AL292*#REF!)+(AM292*#REF!)+(AN292*#REF!)+(AO292*#REF!)+(AP292*#REF!)+(AQ292*#REF!)+(AR292*#REF!)+(AS292*#REF!)+(AT292*#REF!)</f>
        <v>#REF!</v>
      </c>
      <c r="AX292" s="35" t="e">
        <f>#REF!+#REF!+#REF!+#REF!+#REF!+#REF!+#REF!+#REF!+#REF!+#REF!</f>
        <v>#REF!</v>
      </c>
      <c r="AY292" s="45" t="s">
        <v>386</v>
      </c>
      <c r="AZ292" s="45" t="s">
        <v>105</v>
      </c>
      <c r="BA292" s="45" t="s">
        <v>117</v>
      </c>
      <c r="BB292" s="45"/>
      <c r="BC292" s="45"/>
      <c r="BD292" s="45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42"/>
      <c r="BV292" s="26" t="s">
        <v>802</v>
      </c>
      <c r="BW292" s="26"/>
    </row>
    <row r="293" spans="1:75" ht="27" x14ac:dyDescent="0.25">
      <c r="A293" s="24" t="s">
        <v>75</v>
      </c>
      <c r="B293" s="37" t="s">
        <v>76</v>
      </c>
      <c r="C293" s="39">
        <v>25719</v>
      </c>
      <c r="D293" s="40">
        <v>451</v>
      </c>
      <c r="E293" s="26">
        <v>1436</v>
      </c>
      <c r="F293" s="26"/>
      <c r="G293" s="42" t="s">
        <v>113</v>
      </c>
      <c r="H293" s="43" t="s">
        <v>114</v>
      </c>
      <c r="I293" s="44" t="s">
        <v>114</v>
      </c>
      <c r="J293" s="45"/>
      <c r="K293" s="41" t="s">
        <v>1334</v>
      </c>
      <c r="L293" s="26" t="s">
        <v>81</v>
      </c>
      <c r="M293" s="26" t="s">
        <v>89</v>
      </c>
      <c r="N293" s="26" t="s">
        <v>90</v>
      </c>
      <c r="O293" s="26">
        <v>1</v>
      </c>
      <c r="P293" s="26">
        <v>1</v>
      </c>
      <c r="Q293" s="26"/>
      <c r="R293" s="26">
        <v>1</v>
      </c>
      <c r="S293" s="26">
        <v>1</v>
      </c>
      <c r="T293" s="26"/>
      <c r="U293" s="26">
        <v>2</v>
      </c>
      <c r="V293" s="26"/>
      <c r="W293" s="26">
        <v>1</v>
      </c>
      <c r="X293" s="26">
        <v>1</v>
      </c>
      <c r="Y293" s="26">
        <v>1</v>
      </c>
      <c r="Z293" s="26"/>
      <c r="AA293" s="26">
        <v>1</v>
      </c>
      <c r="AB293" s="26">
        <v>2</v>
      </c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>
        <v>1</v>
      </c>
      <c r="AT293" s="26">
        <v>1</v>
      </c>
      <c r="AU293" s="46" t="e">
        <f t="shared" ref="AU293:AU371" si="9">AW293/AX293</f>
        <v>#REF!</v>
      </c>
      <c r="AV293" s="35">
        <f t="shared" si="8"/>
        <v>12</v>
      </c>
      <c r="AW293" s="35" t="e">
        <f>(O293*#REF!)+(P293*#REF!)+(Q293*#REF!)+(R293*#REF!)+(S293*#REF!)+(T293*#REF!)+(U293*#REF!)+(V293*#REF!)+(W293*#REF!)+(X293*#REF!)+(Y293*#REF!)+(Z293*#REF!)+(AA293*#REF!)+(AB293*#REF!)+(AC293*#REF!)+(AD293*#REF!)+(AE293*#REF!)+(AF293*#REF!)+(AG293*#REF!)+(AH293*#REF!)+(AI293*#REF!)+(AJ293*#REF!)+(AK293*#REF!)+(AL293*#REF!)+(AM293*#REF!)+(AN293*#REF!)+(AO293*#REF!)+(AP293*#REF!)+(AQ293*#REF!)+(AR293*#REF!)+(AS293*#REF!)+(AT293*#REF!)</f>
        <v>#REF!</v>
      </c>
      <c r="AX293" s="35" t="e">
        <f>#REF!+#REF!+#REF!+#REF!+#REF!+#REF!+#REF!+#REF!+#REF!+#REF!+#REF!+#REF!</f>
        <v>#REF!</v>
      </c>
      <c r="AY293" s="45"/>
      <c r="AZ293" s="45"/>
      <c r="BA293" s="45"/>
      <c r="BB293" s="45"/>
      <c r="BC293" s="45"/>
      <c r="BD293" s="45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42"/>
      <c r="BV293" s="26" t="s">
        <v>754</v>
      </c>
      <c r="BW293" s="26"/>
    </row>
    <row r="294" spans="1:75" ht="27" x14ac:dyDescent="0.25">
      <c r="A294" s="24" t="s">
        <v>75</v>
      </c>
      <c r="B294" s="37" t="s">
        <v>76</v>
      </c>
      <c r="C294" s="39">
        <v>25720</v>
      </c>
      <c r="D294" s="40">
        <v>452</v>
      </c>
      <c r="E294" s="26">
        <v>1409</v>
      </c>
      <c r="F294" s="26"/>
      <c r="G294" s="42" t="s">
        <v>100</v>
      </c>
      <c r="H294" s="43"/>
      <c r="I294" s="44" t="s">
        <v>132</v>
      </c>
      <c r="J294" s="45"/>
      <c r="K294" s="41" t="s">
        <v>1334</v>
      </c>
      <c r="L294" s="26" t="s">
        <v>133</v>
      </c>
      <c r="M294" s="26" t="s">
        <v>230</v>
      </c>
      <c r="N294" s="26" t="s">
        <v>774</v>
      </c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46" t="e">
        <f t="shared" si="9"/>
        <v>#REF!</v>
      </c>
      <c r="AV294" s="35">
        <f t="shared" si="8"/>
        <v>0</v>
      </c>
      <c r="AW294" s="35" t="e">
        <f>(O294*#REF!)+(P294*#REF!)+(Q294*#REF!)+(R294*#REF!)+(S294*#REF!)+(T294*#REF!)+(U294*#REF!)+(V294*#REF!)+(W294*#REF!)+(X294*#REF!)+(Y294*#REF!)+(Z294*#REF!)+(AA294*#REF!)+(AB294*#REF!)+(AC294*#REF!)+(AD294*#REF!)+(AE294*#REF!)+(AF294*#REF!)+(AG294*#REF!)+(AH294*#REF!)+(AI294*#REF!)+(AJ294*#REF!)+(AK294*#REF!)+(AL294*#REF!)+(AM294*#REF!)+(AN294*#REF!)+(AO294*#REF!)+(AP294*#REF!)+(AQ294*#REF!)+(AR294*#REF!)+(AS294*#REF!)+(AT294*#REF!)</f>
        <v>#REF!</v>
      </c>
      <c r="AX294" s="49"/>
      <c r="AY294" s="45"/>
      <c r="AZ294" s="45"/>
      <c r="BA294" s="45"/>
      <c r="BB294" s="45"/>
      <c r="BC294" s="45"/>
      <c r="BD294" s="45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42"/>
      <c r="BV294" s="26"/>
      <c r="BW294" s="26"/>
    </row>
    <row r="295" spans="1:75" ht="27" x14ac:dyDescent="0.25">
      <c r="A295" s="24" t="s">
        <v>75</v>
      </c>
      <c r="B295" s="37" t="s">
        <v>76</v>
      </c>
      <c r="C295" s="39">
        <v>25721</v>
      </c>
      <c r="D295" s="40">
        <v>453</v>
      </c>
      <c r="E295" s="26">
        <v>1368</v>
      </c>
      <c r="F295" s="26"/>
      <c r="G295" s="42" t="s">
        <v>113</v>
      </c>
      <c r="H295" s="43" t="s">
        <v>114</v>
      </c>
      <c r="I295" s="44" t="s">
        <v>114</v>
      </c>
      <c r="J295" s="45"/>
      <c r="K295" s="41" t="s">
        <v>1334</v>
      </c>
      <c r="L295" s="26" t="s">
        <v>81</v>
      </c>
      <c r="M295" s="26" t="s">
        <v>89</v>
      </c>
      <c r="N295" s="26" t="s">
        <v>90</v>
      </c>
      <c r="O295" s="26">
        <v>1</v>
      </c>
      <c r="P295" s="26">
        <v>1</v>
      </c>
      <c r="Q295" s="26">
        <v>1</v>
      </c>
      <c r="R295" s="26">
        <v>0</v>
      </c>
      <c r="S295" s="26">
        <v>1</v>
      </c>
      <c r="T295" s="26">
        <v>0</v>
      </c>
      <c r="U295" s="26">
        <v>1</v>
      </c>
      <c r="V295" s="26">
        <v>1</v>
      </c>
      <c r="W295" s="26">
        <v>1</v>
      </c>
      <c r="X295" s="26">
        <v>1</v>
      </c>
      <c r="Y295" s="26">
        <v>1</v>
      </c>
      <c r="Z295" s="26"/>
      <c r="AA295" s="26">
        <v>1</v>
      </c>
      <c r="AB295" s="26">
        <v>1</v>
      </c>
      <c r="AC295" s="26">
        <v>1</v>
      </c>
      <c r="AD295" s="26">
        <v>1</v>
      </c>
      <c r="AE295" s="26">
        <v>1</v>
      </c>
      <c r="AF295" s="26">
        <v>1</v>
      </c>
      <c r="AG295" s="26">
        <v>1</v>
      </c>
      <c r="AH295" s="26"/>
      <c r="AI295" s="26">
        <v>1</v>
      </c>
      <c r="AJ295" s="26">
        <v>1</v>
      </c>
      <c r="AK295" s="26"/>
      <c r="AL295" s="26">
        <v>1</v>
      </c>
      <c r="AM295" s="26"/>
      <c r="AN295" s="26">
        <v>1</v>
      </c>
      <c r="AO295" s="26"/>
      <c r="AP295" s="26">
        <v>1</v>
      </c>
      <c r="AQ295" s="26">
        <v>1</v>
      </c>
      <c r="AR295" s="26"/>
      <c r="AS295" s="26">
        <v>1</v>
      </c>
      <c r="AT295" s="26">
        <v>1</v>
      </c>
      <c r="AU295" s="46" t="e">
        <f t="shared" si="9"/>
        <v>#REF!</v>
      </c>
      <c r="AV295" s="35">
        <f t="shared" si="8"/>
        <v>26</v>
      </c>
      <c r="AW295" s="35" t="e">
        <f>(O295*#REF!)+(P295*#REF!)+(Q295*#REF!)+(R295*#REF!)+(S295*#REF!)+(T295*#REF!)+(U295*#REF!)+(V295*#REF!)+(W295*#REF!)+(X295*#REF!)+(Y295*#REF!)+(Z295*#REF!)+(AA295*#REF!)+(AB295*#REF!)+(AC295*#REF!)+(AD295*#REF!)+(AE295*#REF!)+(AF295*#REF!)+(AG295*#REF!)+(AH295*#REF!)+(AI295*#REF!)+(AJ295*#REF!)+(AK295*#REF!)+(AL295*#REF!)+(AM295*#REF!)+(AN295*#REF!)+(AO295*#REF!)+(AP295*#REF!)+(AQ295*#REF!)+(AR295*#REF!)+(AS295*#REF!)+(AT295*#REF!)</f>
        <v>#REF!</v>
      </c>
      <c r="AX295" s="35" t="e">
        <f>#REF!+#REF!+#REF!+#REF!+#REF!+#REF!+#REF!+#REF!+#REF!+#REF!+#REF!+#REF!+#REF!+#REF!+#REF!+#REF!+#REF!+#REF!+#REF!+#REF!+#REF!+#REF!+#REF!+#REF!+#REF!+#REF!</f>
        <v>#REF!</v>
      </c>
      <c r="AY295" s="45" t="s">
        <v>115</v>
      </c>
      <c r="AZ295" s="45" t="s">
        <v>115</v>
      </c>
      <c r="BA295" s="45" t="s">
        <v>117</v>
      </c>
      <c r="BB295" s="45"/>
      <c r="BC295" s="45"/>
      <c r="BD295" s="45" t="s">
        <v>117</v>
      </c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42"/>
      <c r="BV295" s="26" t="s">
        <v>884</v>
      </c>
      <c r="BW295" s="26"/>
    </row>
    <row r="296" spans="1:75" ht="56.25" x14ac:dyDescent="0.25">
      <c r="A296" s="24" t="s">
        <v>75</v>
      </c>
      <c r="B296" s="37" t="s">
        <v>76</v>
      </c>
      <c r="C296" s="50" t="s">
        <v>131</v>
      </c>
      <c r="D296" s="40">
        <v>454</v>
      </c>
      <c r="E296" s="26"/>
      <c r="F296" s="26"/>
      <c r="G296" s="42" t="s">
        <v>100</v>
      </c>
      <c r="H296" s="43"/>
      <c r="I296" s="44" t="s">
        <v>132</v>
      </c>
      <c r="J296" s="45"/>
      <c r="K296" s="41" t="s">
        <v>1334</v>
      </c>
      <c r="L296" s="26" t="s">
        <v>133</v>
      </c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46"/>
      <c r="AV296" s="35"/>
      <c r="AW296" s="35"/>
      <c r="AX296" s="35"/>
      <c r="AY296" s="45"/>
      <c r="AZ296" s="45"/>
      <c r="BA296" s="45"/>
      <c r="BB296" s="45"/>
      <c r="BC296" s="45"/>
      <c r="BD296" s="45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42"/>
      <c r="BV296" s="51" t="s">
        <v>885</v>
      </c>
      <c r="BW296" s="26"/>
    </row>
    <row r="297" spans="1:75" ht="123.75" x14ac:dyDescent="0.25">
      <c r="A297" s="24" t="s">
        <v>75</v>
      </c>
      <c r="B297" s="37" t="s">
        <v>76</v>
      </c>
      <c r="C297" s="39">
        <v>25722</v>
      </c>
      <c r="D297" s="40" t="s">
        <v>886</v>
      </c>
      <c r="E297" s="26">
        <v>1434</v>
      </c>
      <c r="F297" s="26"/>
      <c r="G297" s="42" t="s">
        <v>100</v>
      </c>
      <c r="H297" s="43"/>
      <c r="I297" s="44" t="s">
        <v>132</v>
      </c>
      <c r="J297" s="45"/>
      <c r="K297" s="41" t="s">
        <v>1334</v>
      </c>
      <c r="L297" s="26" t="s">
        <v>133</v>
      </c>
      <c r="M297" s="26" t="s">
        <v>230</v>
      </c>
      <c r="N297" s="26" t="s">
        <v>455</v>
      </c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46"/>
      <c r="AV297" s="35"/>
      <c r="AW297" s="35"/>
      <c r="AX297" s="35"/>
      <c r="AY297" s="45"/>
      <c r="AZ297" s="45"/>
      <c r="BA297" s="45"/>
      <c r="BB297" s="45"/>
      <c r="BC297" s="45"/>
      <c r="BD297" s="45"/>
      <c r="BE297" s="26"/>
      <c r="BF297" s="26"/>
      <c r="BG297" s="26"/>
      <c r="BH297" s="26"/>
      <c r="BI297" s="26"/>
      <c r="BJ297" s="26"/>
      <c r="BK297" s="26"/>
      <c r="BL297" s="26"/>
      <c r="BM297" s="26" t="s">
        <v>887</v>
      </c>
      <c r="BN297" s="26" t="s">
        <v>86</v>
      </c>
      <c r="BO297" s="26" t="s">
        <v>888</v>
      </c>
      <c r="BP297" s="26"/>
      <c r="BQ297" s="26"/>
      <c r="BR297" s="26"/>
      <c r="BS297" s="26"/>
      <c r="BT297" s="26"/>
      <c r="BU297" s="42" t="s">
        <v>889</v>
      </c>
      <c r="BV297" s="26"/>
      <c r="BW297" s="26"/>
    </row>
    <row r="298" spans="1:75" ht="45" x14ac:dyDescent="0.25">
      <c r="A298" s="24" t="s">
        <v>75</v>
      </c>
      <c r="B298" s="37" t="s">
        <v>76</v>
      </c>
      <c r="C298" s="39">
        <v>25723</v>
      </c>
      <c r="D298" s="40" t="s">
        <v>890</v>
      </c>
      <c r="E298" s="26">
        <v>1434</v>
      </c>
      <c r="F298" s="26"/>
      <c r="G298" s="42" t="s">
        <v>100</v>
      </c>
      <c r="H298" s="43"/>
      <c r="I298" s="44" t="s">
        <v>132</v>
      </c>
      <c r="J298" s="45"/>
      <c r="K298" s="41" t="s">
        <v>1334</v>
      </c>
      <c r="L298" s="26" t="s">
        <v>133</v>
      </c>
      <c r="M298" s="26" t="s">
        <v>178</v>
      </c>
      <c r="N298" s="26" t="s">
        <v>891</v>
      </c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46" t="e">
        <f t="shared" si="9"/>
        <v>#REF!</v>
      </c>
      <c r="AV298" s="35">
        <f t="shared" si="8"/>
        <v>0</v>
      </c>
      <c r="AW298" s="35" t="e">
        <f>(O298*#REF!)+(P298*#REF!)+(Q298*#REF!)+(R298*#REF!)+(S298*#REF!)+(T298*#REF!)+(U298*#REF!)+(V298*#REF!)+(W298*#REF!)+(X298*#REF!)+(Y298*#REF!)+(Z298*#REF!)+(AA298*#REF!)+(AB298*#REF!)+(AC298*#REF!)+(AD298*#REF!)+(AE298*#REF!)+(AF298*#REF!)+(AG298*#REF!)+(AH298*#REF!)+(AI298*#REF!)+(AJ298*#REF!)+(AK298*#REF!)+(AL298*#REF!)+(AM298*#REF!)+(AN298*#REF!)+(AO298*#REF!)+(AP298*#REF!)+(AQ298*#REF!)+(AR298*#REF!)+(AS298*#REF!)+(AT298*#REF!)</f>
        <v>#REF!</v>
      </c>
      <c r="AX298" s="49"/>
      <c r="AY298" s="45"/>
      <c r="AZ298" s="45"/>
      <c r="BA298" s="45"/>
      <c r="BB298" s="45"/>
      <c r="BC298" s="45"/>
      <c r="BD298" s="45"/>
      <c r="BE298" s="26"/>
      <c r="BF298" s="26"/>
      <c r="BG298" s="26"/>
      <c r="BH298" s="26"/>
      <c r="BI298" s="26"/>
      <c r="BJ298" s="26"/>
      <c r="BK298" s="26"/>
      <c r="BL298" s="26"/>
      <c r="BM298" s="26" t="s">
        <v>892</v>
      </c>
      <c r="BN298" s="26"/>
      <c r="BO298" s="26" t="s">
        <v>893</v>
      </c>
      <c r="BP298" s="26"/>
      <c r="BQ298" s="26"/>
      <c r="BR298" s="26"/>
      <c r="BS298" s="26"/>
      <c r="BT298" s="26"/>
      <c r="BU298" s="42" t="s">
        <v>894</v>
      </c>
      <c r="BV298" s="26"/>
      <c r="BW298" s="26"/>
    </row>
    <row r="299" spans="1:75" ht="27" x14ac:dyDescent="0.25">
      <c r="A299" s="24" t="s">
        <v>75</v>
      </c>
      <c r="B299" s="37" t="s">
        <v>76</v>
      </c>
      <c r="C299" s="39">
        <v>25724</v>
      </c>
      <c r="D299" s="40">
        <v>456</v>
      </c>
      <c r="E299" s="26">
        <v>1390</v>
      </c>
      <c r="F299" s="26"/>
      <c r="G299" s="42" t="s">
        <v>78</v>
      </c>
      <c r="H299" s="43"/>
      <c r="I299" s="44" t="s">
        <v>137</v>
      </c>
      <c r="J299" s="45" t="s">
        <v>489</v>
      </c>
      <c r="K299" s="41" t="s">
        <v>1334</v>
      </c>
      <c r="L299" s="26" t="s">
        <v>81</v>
      </c>
      <c r="M299" s="26" t="s">
        <v>82</v>
      </c>
      <c r="N299" s="26" t="s">
        <v>238</v>
      </c>
      <c r="O299" s="26">
        <v>-1</v>
      </c>
      <c r="P299" s="26">
        <v>-1</v>
      </c>
      <c r="Q299" s="26">
        <v>-1</v>
      </c>
      <c r="R299" s="26">
        <v>-1</v>
      </c>
      <c r="S299" s="26">
        <v>1</v>
      </c>
      <c r="T299" s="26">
        <v>-1</v>
      </c>
      <c r="U299" s="26">
        <v>0</v>
      </c>
      <c r="V299" s="26"/>
      <c r="W299" s="26">
        <v>-1</v>
      </c>
      <c r="X299" s="26">
        <v>1</v>
      </c>
      <c r="Y299" s="26">
        <v>0</v>
      </c>
      <c r="Z299" s="26"/>
      <c r="AA299" s="26">
        <v>-1</v>
      </c>
      <c r="AB299" s="26">
        <v>-1</v>
      </c>
      <c r="AC299" s="26">
        <v>-1</v>
      </c>
      <c r="AD299" s="26">
        <v>-1</v>
      </c>
      <c r="AE299" s="26">
        <v>-1</v>
      </c>
      <c r="AF299" s="26">
        <v>-1</v>
      </c>
      <c r="AG299" s="26">
        <v>-1</v>
      </c>
      <c r="AH299" s="26"/>
      <c r="AI299" s="26">
        <v>-1</v>
      </c>
      <c r="AJ299" s="26">
        <v>-1</v>
      </c>
      <c r="AK299" s="26"/>
      <c r="AL299" s="26">
        <v>-1</v>
      </c>
      <c r="AM299" s="26"/>
      <c r="AN299" s="26">
        <v>-1</v>
      </c>
      <c r="AO299" s="26">
        <v>-1</v>
      </c>
      <c r="AP299" s="26">
        <v>-1</v>
      </c>
      <c r="AQ299" s="26">
        <v>-1</v>
      </c>
      <c r="AR299" s="26">
        <v>-1</v>
      </c>
      <c r="AS299" s="26">
        <v>-1</v>
      </c>
      <c r="AT299" s="26">
        <v>-1</v>
      </c>
      <c r="AU299" s="46" t="e">
        <f t="shared" si="9"/>
        <v>#REF!</v>
      </c>
      <c r="AV299" s="35">
        <f t="shared" si="8"/>
        <v>27</v>
      </c>
      <c r="AW299" s="35" t="e">
        <f>(O299*#REF!)+(P299*#REF!)+(Q299*#REF!)+(R299*#REF!)+(S299*#REF!)+(T299*#REF!)+(U299*#REF!)+(V299*#REF!)+(W299*#REF!)+(X299*#REF!)+(Y299*#REF!)+(Z299*#REF!)+(AA299*#REF!)+(AB299*#REF!)+(AC299*#REF!)+(AD299*#REF!)+(AE299*#REF!)+(AF299*#REF!)+(AG299*#REF!)+(AH299*#REF!)+(AI299*#REF!)+(AJ299*#REF!)+(AK299*#REF!)+(AL299*#REF!)+(AM299*#REF!)+(AN299*#REF!)+(AO299*#REF!)+(AP299*#REF!)+(AQ299*#REF!)+(AR299*#REF!)+(AS299*#REF!)+(AT299*#REF!)</f>
        <v>#REF!</v>
      </c>
      <c r="AX299" s="35" t="e">
        <f>#REF!+#REF!+#REF!+#REF!+#REF!+#REF!+#REF!+#REF!+#REF!+#REF!+#REF!+#REF!+#REF!+#REF!+#REF!+#REF!+#REF!+#REF!+#REF!+#REF!+#REF!+#REF!+#REF!+#REF!+#REF!+#REF!+#REF!</f>
        <v>#REF!</v>
      </c>
      <c r="AY299" s="45" t="s">
        <v>92</v>
      </c>
      <c r="AZ299" s="45" t="s">
        <v>105</v>
      </c>
      <c r="BA299" s="45" t="s">
        <v>93</v>
      </c>
      <c r="BB299" s="45"/>
      <c r="BC299" s="45"/>
      <c r="BD299" s="45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42"/>
      <c r="BV299" s="26"/>
      <c r="BW299" s="26"/>
    </row>
    <row r="300" spans="1:75" ht="112.5" x14ac:dyDescent="0.25">
      <c r="A300" s="24" t="s">
        <v>75</v>
      </c>
      <c r="B300" s="37" t="s">
        <v>76</v>
      </c>
      <c r="C300" s="39">
        <v>25725</v>
      </c>
      <c r="D300" s="40">
        <v>457</v>
      </c>
      <c r="E300" s="26">
        <v>1371</v>
      </c>
      <c r="F300" s="26"/>
      <c r="G300" s="42" t="s">
        <v>78</v>
      </c>
      <c r="H300" s="43" t="s">
        <v>79</v>
      </c>
      <c r="I300" s="44" t="s">
        <v>79</v>
      </c>
      <c r="J300" s="45"/>
      <c r="K300" s="41" t="s">
        <v>1334</v>
      </c>
      <c r="L300" s="26" t="s">
        <v>81</v>
      </c>
      <c r="M300" s="26" t="s">
        <v>82</v>
      </c>
      <c r="N300" s="26" t="s">
        <v>568</v>
      </c>
      <c r="O300" s="26">
        <v>-1</v>
      </c>
      <c r="P300" s="26">
        <v>-1</v>
      </c>
      <c r="Q300" s="26">
        <v>-1</v>
      </c>
      <c r="R300" s="26">
        <v>-1</v>
      </c>
      <c r="S300" s="26">
        <v>0</v>
      </c>
      <c r="T300" s="26"/>
      <c r="U300" s="26">
        <v>-1</v>
      </c>
      <c r="V300" s="26">
        <v>-1</v>
      </c>
      <c r="W300" s="26">
        <v>-1</v>
      </c>
      <c r="X300" s="26">
        <v>-1</v>
      </c>
      <c r="Y300" s="26">
        <v>-1</v>
      </c>
      <c r="Z300" s="26"/>
      <c r="AA300" s="26">
        <v>-1</v>
      </c>
      <c r="AB300" s="26">
        <v>-1</v>
      </c>
      <c r="AC300" s="26">
        <v>-1</v>
      </c>
      <c r="AD300" s="26">
        <v>0</v>
      </c>
      <c r="AE300" s="26">
        <v>-2</v>
      </c>
      <c r="AF300" s="26">
        <v>-1</v>
      </c>
      <c r="AG300" s="26">
        <v>-2</v>
      </c>
      <c r="AH300" s="26"/>
      <c r="AI300" s="26">
        <v>-1</v>
      </c>
      <c r="AJ300" s="26"/>
      <c r="AK300" s="26"/>
      <c r="AL300" s="26">
        <v>-1</v>
      </c>
      <c r="AM300" s="26"/>
      <c r="AN300" s="26"/>
      <c r="AO300" s="26"/>
      <c r="AP300" s="26">
        <v>-1</v>
      </c>
      <c r="AQ300" s="26">
        <v>-1</v>
      </c>
      <c r="AR300" s="26">
        <v>-1</v>
      </c>
      <c r="AS300" s="26">
        <v>-2</v>
      </c>
      <c r="AT300" s="26">
        <v>-1</v>
      </c>
      <c r="AU300" s="46" t="e">
        <f t="shared" si="9"/>
        <v>#REF!</v>
      </c>
      <c r="AV300" s="35">
        <f t="shared" si="8"/>
        <v>24</v>
      </c>
      <c r="AW300" s="35" t="e">
        <f>(O300*#REF!)+(P300*#REF!)+(Q300*#REF!)+(R300*#REF!)+(S300*#REF!)+(T300*#REF!)+(U300*#REF!)+(V300*#REF!)+(W300*#REF!)+(X300*#REF!)+(Y300*#REF!)+(Z300*#REF!)+(AA300*#REF!)+(AB300*#REF!)+(AC300*#REF!)+(AD300*#REF!)+(AE300*#REF!)+(AF300*#REF!)+(AG300*#REF!)+(AH300*#REF!)+(AI300*#REF!)+(AJ300*#REF!)+(AK300*#REF!)+(AL300*#REF!)+(AM300*#REF!)+(AN300*#REF!)+(AO300*#REF!)+(AP300*#REF!)+(AQ300*#REF!)+(AR300*#REF!)+(AS300*#REF!)+(AT300*#REF!)</f>
        <v>#REF!</v>
      </c>
      <c r="AX300" s="35" t="e">
        <f>#REF!+#REF!+#REF!+#REF!+#REF!+#REF!+#REF!+#REF!+#REF!+#REF!+#REF!+#REF!+#REF!+#REF!+#REF!+#REF!+#REF!+#REF!+#REF!+#REF!+#REF!+#REF!+#REF!+#REF!+#REF!+#REF!+#REF!</f>
        <v>#REF!</v>
      </c>
      <c r="AY300" s="45" t="s">
        <v>576</v>
      </c>
      <c r="AZ300" s="45" t="s">
        <v>92</v>
      </c>
      <c r="BA300" s="45" t="s">
        <v>93</v>
      </c>
      <c r="BB300" s="45" t="s">
        <v>94</v>
      </c>
      <c r="BC300" s="45"/>
      <c r="BD300" s="45"/>
      <c r="BE300" s="26"/>
      <c r="BF300" s="26"/>
      <c r="BG300" s="26"/>
      <c r="BH300" s="26" t="s">
        <v>84</v>
      </c>
      <c r="BI300" s="26" t="s">
        <v>85</v>
      </c>
      <c r="BJ300" s="26" t="s">
        <v>141</v>
      </c>
      <c r="BK300" s="26"/>
      <c r="BL300" s="26" t="s">
        <v>895</v>
      </c>
      <c r="BM300" s="26" t="s">
        <v>896</v>
      </c>
      <c r="BN300" s="26" t="s">
        <v>897</v>
      </c>
      <c r="BO300" s="26"/>
      <c r="BP300" s="26">
        <v>0</v>
      </c>
      <c r="BQ300" s="26"/>
      <c r="BR300" s="26"/>
      <c r="BS300" s="26">
        <v>0</v>
      </c>
      <c r="BT300" s="26" t="s">
        <v>766</v>
      </c>
      <c r="BU300" s="42" t="s">
        <v>898</v>
      </c>
      <c r="BV300" s="26" t="s">
        <v>665</v>
      </c>
      <c r="BW300" s="26"/>
    </row>
    <row r="301" spans="1:75" ht="27" x14ac:dyDescent="0.25">
      <c r="A301" s="24" t="s">
        <v>75</v>
      </c>
      <c r="B301" s="37" t="s">
        <v>76</v>
      </c>
      <c r="C301" s="39">
        <v>25726</v>
      </c>
      <c r="D301" s="40">
        <v>458</v>
      </c>
      <c r="E301" s="26">
        <v>1406</v>
      </c>
      <c r="F301" s="26"/>
      <c r="G301" s="42" t="s">
        <v>78</v>
      </c>
      <c r="H301" s="43" t="s">
        <v>79</v>
      </c>
      <c r="I301" s="44" t="s">
        <v>79</v>
      </c>
      <c r="J301" s="45"/>
      <c r="K301" s="41" t="s">
        <v>1334</v>
      </c>
      <c r="L301" s="26" t="s">
        <v>81</v>
      </c>
      <c r="M301" s="26" t="s">
        <v>126</v>
      </c>
      <c r="N301" s="26" t="s">
        <v>162</v>
      </c>
      <c r="O301" s="26">
        <v>-1</v>
      </c>
      <c r="P301" s="26">
        <v>-1</v>
      </c>
      <c r="Q301" s="26">
        <v>-1</v>
      </c>
      <c r="R301" s="26">
        <v>-1</v>
      </c>
      <c r="S301" s="26">
        <v>-1</v>
      </c>
      <c r="T301" s="26">
        <v>-1</v>
      </c>
      <c r="U301" s="26">
        <v>-1</v>
      </c>
      <c r="V301" s="26">
        <v>-1</v>
      </c>
      <c r="W301" s="26">
        <v>-1</v>
      </c>
      <c r="X301" s="26">
        <v>0</v>
      </c>
      <c r="Y301" s="26">
        <v>-1</v>
      </c>
      <c r="Z301" s="26">
        <v>-1</v>
      </c>
      <c r="AA301" s="26">
        <v>-1</v>
      </c>
      <c r="AB301" s="26">
        <v>-1</v>
      </c>
      <c r="AC301" s="26">
        <v>-1</v>
      </c>
      <c r="AD301" s="26">
        <v>0</v>
      </c>
      <c r="AE301" s="26">
        <v>-1</v>
      </c>
      <c r="AF301" s="26">
        <v>-1</v>
      </c>
      <c r="AG301" s="26">
        <v>-1</v>
      </c>
      <c r="AH301" s="26"/>
      <c r="AI301" s="26">
        <v>-1</v>
      </c>
      <c r="AJ301" s="26">
        <v>-1</v>
      </c>
      <c r="AK301" s="26"/>
      <c r="AL301" s="26">
        <v>-1</v>
      </c>
      <c r="AM301" s="26"/>
      <c r="AN301" s="26"/>
      <c r="AO301" s="26"/>
      <c r="AP301" s="26">
        <v>-1</v>
      </c>
      <c r="AQ301" s="26">
        <v>-1</v>
      </c>
      <c r="AR301" s="26">
        <v>0</v>
      </c>
      <c r="AS301" s="26">
        <v>-1</v>
      </c>
      <c r="AT301" s="26">
        <v>-1</v>
      </c>
      <c r="AU301" s="46" t="e">
        <f t="shared" si="9"/>
        <v>#REF!</v>
      </c>
      <c r="AV301" s="35">
        <f t="shared" si="8"/>
        <v>27</v>
      </c>
      <c r="AW301" s="35" t="e">
        <f>(O301*#REF!)+(P301*#REF!)+(Q301*#REF!)+(R301*#REF!)+(S301*#REF!)+(T301*#REF!)+(U301*#REF!)+(V301*#REF!)+(W301*#REF!)+(X301*#REF!)+(Y301*#REF!)+(Z301*#REF!)+(AA301*#REF!)+(AB301*#REF!)+(AC301*#REF!)+(AD301*#REF!)+(AE301*#REF!)+(AF301*#REF!)+(AG301*#REF!)+(AH301*#REF!)+(AI301*#REF!)+(AJ301*#REF!)+(AK301*#REF!)+(AL301*#REF!)+(AM301*#REF!)+(AN301*#REF!)+(AO301*#REF!)+(AP301*#REF!)+(AQ301*#REF!)+(AR301*#REF!)+(AS301*#REF!)+(AT301*#REF!)</f>
        <v>#REF!</v>
      </c>
      <c r="AX301" s="35" t="e">
        <f>#REF!+#REF!+#REF!+#REF!+#REF!+#REF!+#REF!+#REF!+#REF!+#REF!+#REF!+#REF!+#REF!+#REF!+#REF!+#REF!+#REF!+#REF!+#REF!+#REF!+#REF!+#REF!+#REF!+#REF!+#REF!+#REF!+#REF!</f>
        <v>#REF!</v>
      </c>
      <c r="AY301" s="45" t="s">
        <v>91</v>
      </c>
      <c r="AZ301" s="45" t="s">
        <v>92</v>
      </c>
      <c r="BA301" s="45" t="s">
        <v>94</v>
      </c>
      <c r="BB301" s="45"/>
      <c r="BC301" s="45"/>
      <c r="BD301" s="45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42"/>
      <c r="BV301" s="26" t="s">
        <v>352</v>
      </c>
      <c r="BW301" s="26"/>
    </row>
    <row r="302" spans="1:75" ht="27" x14ac:dyDescent="0.25">
      <c r="A302" s="24" t="s">
        <v>75</v>
      </c>
      <c r="B302" s="37" t="s">
        <v>76</v>
      </c>
      <c r="C302" s="39">
        <v>25727</v>
      </c>
      <c r="D302" s="40">
        <v>459</v>
      </c>
      <c r="E302" s="26">
        <v>1433</v>
      </c>
      <c r="F302" s="26"/>
      <c r="G302" s="42" t="s">
        <v>113</v>
      </c>
      <c r="H302" s="43" t="s">
        <v>114</v>
      </c>
      <c r="I302" s="44" t="s">
        <v>114</v>
      </c>
      <c r="J302" s="45"/>
      <c r="K302" s="41" t="s">
        <v>1334</v>
      </c>
      <c r="L302" s="26" t="s">
        <v>81</v>
      </c>
      <c r="M302" s="26" t="s">
        <v>89</v>
      </c>
      <c r="N302" s="26" t="s">
        <v>90</v>
      </c>
      <c r="O302" s="26">
        <v>1</v>
      </c>
      <c r="P302" s="26">
        <v>1</v>
      </c>
      <c r="Q302" s="26">
        <v>0</v>
      </c>
      <c r="R302" s="26">
        <v>1</v>
      </c>
      <c r="S302" s="26">
        <v>1</v>
      </c>
      <c r="T302" s="26">
        <v>1</v>
      </c>
      <c r="U302" s="26">
        <v>2</v>
      </c>
      <c r="V302" s="26">
        <v>1</v>
      </c>
      <c r="W302" s="26">
        <v>1</v>
      </c>
      <c r="X302" s="26"/>
      <c r="Y302" s="26"/>
      <c r="Z302" s="26"/>
      <c r="AA302" s="26">
        <v>1</v>
      </c>
      <c r="AB302" s="26">
        <v>2</v>
      </c>
      <c r="AC302" s="26">
        <v>1</v>
      </c>
      <c r="AD302" s="26">
        <v>1</v>
      </c>
      <c r="AE302" s="26">
        <v>1</v>
      </c>
      <c r="AF302" s="26">
        <v>1</v>
      </c>
      <c r="AG302" s="26">
        <v>2</v>
      </c>
      <c r="AH302" s="26">
        <v>1</v>
      </c>
      <c r="AI302" s="26">
        <v>1</v>
      </c>
      <c r="AJ302" s="26">
        <v>1</v>
      </c>
      <c r="AK302" s="26">
        <v>1</v>
      </c>
      <c r="AL302" s="26">
        <v>1</v>
      </c>
      <c r="AM302" s="26">
        <v>1</v>
      </c>
      <c r="AN302" s="26">
        <v>1</v>
      </c>
      <c r="AO302" s="26">
        <v>1</v>
      </c>
      <c r="AP302" s="26">
        <v>1</v>
      </c>
      <c r="AQ302" s="26">
        <v>1</v>
      </c>
      <c r="AR302" s="26">
        <v>1</v>
      </c>
      <c r="AS302" s="26">
        <v>1</v>
      </c>
      <c r="AT302" s="26">
        <v>1</v>
      </c>
      <c r="AU302" s="46" t="e">
        <f t="shared" si="9"/>
        <v>#REF!</v>
      </c>
      <c r="AV302" s="35">
        <f t="shared" si="8"/>
        <v>29</v>
      </c>
      <c r="AW302" s="35" t="e">
        <f>(O302*#REF!)+(P302*#REF!)+(Q302*#REF!)+(R302*#REF!)+(S302*#REF!)+(T302*#REF!)+(U302*#REF!)+(V302*#REF!)+(W302*#REF!)+(X302*#REF!)+(Y302*#REF!)+(Z302*#REF!)+(AA302*#REF!)+(AB302*#REF!)+(AC302*#REF!)+(AD302*#REF!)+(AE302*#REF!)+(AF302*#REF!)+(AG302*#REF!)+(AH302*#REF!)+(AI302*#REF!)+(AJ302*#REF!)+(AK302*#REF!)+(AL302*#REF!)+(AM302*#REF!)+(AN302*#REF!)+(AO302*#REF!)+(AP302*#REF!)+(AQ302*#REF!)+(AR302*#REF!)+(AS302*#REF!)+(AT302*#REF!)</f>
        <v>#REF!</v>
      </c>
      <c r="AX302" s="35" t="e">
        <f>#REF!+#REF!+#REF!+#REF!+#REF!+#REF!+#REF!+#REF!+#REF!+#REF!+#REF!+#REF!+#REF!+#REF!+#REF!+#REF!+#REF!+#REF!+#REF!+#REF!+#REF!+#REF!+#REF!+#REF!+#REF!+#REF!+#REF!+#REF!+#REF!</f>
        <v>#REF!</v>
      </c>
      <c r="AY302" s="45" t="s">
        <v>411</v>
      </c>
      <c r="AZ302" s="45" t="s">
        <v>263</v>
      </c>
      <c r="BA302" s="45" t="s">
        <v>117</v>
      </c>
      <c r="BB302" s="45" t="s">
        <v>341</v>
      </c>
      <c r="BC302" s="45" t="s">
        <v>117</v>
      </c>
      <c r="BD302" s="45" t="s">
        <v>117</v>
      </c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42"/>
      <c r="BV302" s="26" t="s">
        <v>899</v>
      </c>
      <c r="BW302" s="26"/>
    </row>
    <row r="303" spans="1:75" ht="27" x14ac:dyDescent="0.25">
      <c r="A303" s="24" t="s">
        <v>75</v>
      </c>
      <c r="B303" s="37" t="s">
        <v>76</v>
      </c>
      <c r="C303" s="39">
        <v>25728</v>
      </c>
      <c r="D303" s="40">
        <v>460</v>
      </c>
      <c r="E303" s="26">
        <v>1392</v>
      </c>
      <c r="F303" s="26"/>
      <c r="G303" s="42" t="s">
        <v>113</v>
      </c>
      <c r="H303" s="43"/>
      <c r="I303" s="44" t="s">
        <v>175</v>
      </c>
      <c r="J303" s="45"/>
      <c r="K303" s="41" t="s">
        <v>1334</v>
      </c>
      <c r="L303" s="26" t="s">
        <v>81</v>
      </c>
      <c r="M303" s="26" t="s">
        <v>82</v>
      </c>
      <c r="N303" s="26" t="s">
        <v>234</v>
      </c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>
        <v>1</v>
      </c>
      <c r="AG303" s="26">
        <v>0</v>
      </c>
      <c r="AH303" s="26"/>
      <c r="AI303" s="26"/>
      <c r="AJ303" s="26"/>
      <c r="AK303" s="26"/>
      <c r="AL303" s="26"/>
      <c r="AM303" s="26"/>
      <c r="AN303" s="26"/>
      <c r="AO303" s="26"/>
      <c r="AP303" s="26"/>
      <c r="AQ303" s="26">
        <v>1</v>
      </c>
      <c r="AR303" s="26"/>
      <c r="AS303" s="26">
        <v>1</v>
      </c>
      <c r="AT303" s="26">
        <v>1</v>
      </c>
      <c r="AU303" s="46" t="e">
        <f t="shared" si="9"/>
        <v>#REF!</v>
      </c>
      <c r="AV303" s="35">
        <f t="shared" si="8"/>
        <v>5</v>
      </c>
      <c r="AW303" s="35" t="e">
        <f>(O303*#REF!)+(P303*#REF!)+(Q303*#REF!)+(R303*#REF!)+(S303*#REF!)+(T303*#REF!)+(U303*#REF!)+(V303*#REF!)+(W303*#REF!)+(X303*#REF!)+(Y303*#REF!)+(Z303*#REF!)+(AA303*#REF!)+(AB303*#REF!)+(AC303*#REF!)+(AD303*#REF!)+(AE303*#REF!)+(AF303*#REF!)+(AG303*#REF!)+(AH303*#REF!)+(AI303*#REF!)+(AJ303*#REF!)+(AK303*#REF!)+(AL303*#REF!)+(AM303*#REF!)+(AN303*#REF!)+(AO303*#REF!)+(AP303*#REF!)+(AQ303*#REF!)+(AR303*#REF!)+(AS303*#REF!)+(AT303*#REF!)</f>
        <v>#REF!</v>
      </c>
      <c r="AX303" s="35" t="e">
        <f>#REF!+#REF!+#REF!+#REF!+#REF!</f>
        <v>#REF!</v>
      </c>
      <c r="AY303" s="45" t="s">
        <v>411</v>
      </c>
      <c r="AZ303" s="45"/>
      <c r="BA303" s="45"/>
      <c r="BB303" s="45"/>
      <c r="BC303" s="45"/>
      <c r="BD303" s="45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42"/>
      <c r="BV303" s="26"/>
      <c r="BW303" s="26"/>
    </row>
    <row r="304" spans="1:75" ht="27" x14ac:dyDescent="0.25">
      <c r="A304" s="24" t="s">
        <v>75</v>
      </c>
      <c r="B304" s="37" t="s">
        <v>76</v>
      </c>
      <c r="C304" s="39">
        <v>25729</v>
      </c>
      <c r="D304" s="40">
        <v>461</v>
      </c>
      <c r="E304" s="26">
        <v>1411</v>
      </c>
      <c r="F304" s="26"/>
      <c r="G304" s="42" t="s">
        <v>113</v>
      </c>
      <c r="H304" s="43"/>
      <c r="I304" s="44" t="s">
        <v>175</v>
      </c>
      <c r="J304" s="45"/>
      <c r="K304" s="41" t="s">
        <v>1334</v>
      </c>
      <c r="L304" s="26" t="s">
        <v>81</v>
      </c>
      <c r="M304" s="26" t="s">
        <v>82</v>
      </c>
      <c r="N304" s="26" t="s">
        <v>104</v>
      </c>
      <c r="O304" s="26"/>
      <c r="P304" s="26"/>
      <c r="Q304" s="26">
        <v>1</v>
      </c>
      <c r="R304" s="26"/>
      <c r="S304" s="26">
        <v>1</v>
      </c>
      <c r="T304" s="26">
        <v>1</v>
      </c>
      <c r="U304" s="26">
        <v>1</v>
      </c>
      <c r="V304" s="26">
        <v>1</v>
      </c>
      <c r="W304" s="26"/>
      <c r="X304" s="26">
        <v>1</v>
      </c>
      <c r="Y304" s="26"/>
      <c r="Z304" s="26"/>
      <c r="AA304" s="26">
        <v>1</v>
      </c>
      <c r="AB304" s="26">
        <v>1</v>
      </c>
      <c r="AC304" s="26">
        <v>0</v>
      </c>
      <c r="AD304" s="26">
        <v>1</v>
      </c>
      <c r="AE304" s="26">
        <v>1</v>
      </c>
      <c r="AF304" s="26">
        <v>1</v>
      </c>
      <c r="AG304" s="26">
        <v>0</v>
      </c>
      <c r="AH304" s="26"/>
      <c r="AI304" s="26">
        <v>1</v>
      </c>
      <c r="AJ304" s="26"/>
      <c r="AK304" s="26"/>
      <c r="AL304" s="26"/>
      <c r="AM304" s="26">
        <v>1</v>
      </c>
      <c r="AN304" s="26">
        <v>1</v>
      </c>
      <c r="AO304" s="26">
        <v>0</v>
      </c>
      <c r="AP304" s="26"/>
      <c r="AQ304" s="26"/>
      <c r="AR304" s="26"/>
      <c r="AS304" s="26">
        <v>1</v>
      </c>
      <c r="AT304" s="26">
        <v>1</v>
      </c>
      <c r="AU304" s="46" t="e">
        <f t="shared" si="9"/>
        <v>#REF!</v>
      </c>
      <c r="AV304" s="35">
        <f t="shared" si="8"/>
        <v>19</v>
      </c>
      <c r="AW304" s="35" t="e">
        <f>(O304*#REF!)+(P304*#REF!)+(Q304*#REF!)+(R304*#REF!)+(S304*#REF!)+(T304*#REF!)+(U304*#REF!)+(V304*#REF!)+(W304*#REF!)+(X304*#REF!)+(Y304*#REF!)+(Z304*#REF!)+(AA304*#REF!)+(AB304*#REF!)+(AC304*#REF!)+(AD304*#REF!)+(AE304*#REF!)+(AF304*#REF!)+(AG304*#REF!)+(AH304*#REF!)+(AI304*#REF!)+(AJ304*#REF!)+(AK304*#REF!)+(AL304*#REF!)+(AM304*#REF!)+(AN304*#REF!)+(AO304*#REF!)+(AP304*#REF!)+(AQ304*#REF!)+(AR304*#REF!)+(AS304*#REF!)+(AT304*#REF!)</f>
        <v>#REF!</v>
      </c>
      <c r="AX304" s="35" t="e">
        <f>#REF!+#REF!+#REF!+#REF!+#REF!+#REF!+#REF!+#REF!+#REF!+#REF!+#REF!+#REF!+#REF!+#REF!+#REF!+#REF!+#REF!+#REF!+#REF!</f>
        <v>#REF!</v>
      </c>
      <c r="AY304" s="45" t="s">
        <v>411</v>
      </c>
      <c r="AZ304" s="45" t="s">
        <v>91</v>
      </c>
      <c r="BA304" s="45" t="s">
        <v>117</v>
      </c>
      <c r="BB304" s="45"/>
      <c r="BC304" s="45"/>
      <c r="BD304" s="45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42"/>
      <c r="BV304" s="26"/>
      <c r="BW304" s="26"/>
    </row>
    <row r="305" spans="1:75" ht="33.75" x14ac:dyDescent="0.25">
      <c r="A305" s="24" t="s">
        <v>75</v>
      </c>
      <c r="B305" s="37" t="s">
        <v>76</v>
      </c>
      <c r="C305" s="39">
        <v>25730</v>
      </c>
      <c r="D305" s="40">
        <v>462</v>
      </c>
      <c r="E305" s="26">
        <v>1413</v>
      </c>
      <c r="F305" s="26"/>
      <c r="G305" s="42" t="s">
        <v>113</v>
      </c>
      <c r="H305" s="43" t="s">
        <v>114</v>
      </c>
      <c r="I305" s="44" t="s">
        <v>114</v>
      </c>
      <c r="J305" s="45"/>
      <c r="K305" s="41" t="s">
        <v>1334</v>
      </c>
      <c r="L305" s="26" t="s">
        <v>81</v>
      </c>
      <c r="M305" s="26" t="s">
        <v>89</v>
      </c>
      <c r="N305" s="26" t="s">
        <v>90</v>
      </c>
      <c r="O305" s="26"/>
      <c r="P305" s="26">
        <v>1</v>
      </c>
      <c r="Q305" s="26">
        <v>1</v>
      </c>
      <c r="R305" s="26">
        <v>1</v>
      </c>
      <c r="S305" s="26">
        <v>1</v>
      </c>
      <c r="T305" s="26"/>
      <c r="U305" s="26">
        <v>1</v>
      </c>
      <c r="V305" s="26"/>
      <c r="W305" s="26">
        <v>1</v>
      </c>
      <c r="X305" s="26">
        <v>1</v>
      </c>
      <c r="Y305" s="26">
        <v>1</v>
      </c>
      <c r="Z305" s="26"/>
      <c r="AA305" s="26">
        <v>1</v>
      </c>
      <c r="AB305" s="26">
        <v>1</v>
      </c>
      <c r="AC305" s="26"/>
      <c r="AD305" s="26">
        <v>1</v>
      </c>
      <c r="AE305" s="26">
        <v>1</v>
      </c>
      <c r="AF305" s="26">
        <v>1</v>
      </c>
      <c r="AG305" s="26">
        <v>2</v>
      </c>
      <c r="AH305" s="26"/>
      <c r="AI305" s="26">
        <v>1</v>
      </c>
      <c r="AJ305" s="26"/>
      <c r="AK305" s="26"/>
      <c r="AL305" s="26"/>
      <c r="AM305" s="26"/>
      <c r="AN305" s="26"/>
      <c r="AO305" s="26"/>
      <c r="AP305" s="26"/>
      <c r="AQ305" s="26"/>
      <c r="AR305" s="26"/>
      <c r="AS305" s="26">
        <v>1</v>
      </c>
      <c r="AT305" s="26">
        <v>1</v>
      </c>
      <c r="AU305" s="46" t="e">
        <f t="shared" si="9"/>
        <v>#REF!</v>
      </c>
      <c r="AV305" s="35">
        <f t="shared" si="8"/>
        <v>17</v>
      </c>
      <c r="AW305" s="35" t="e">
        <f>(O305*#REF!)+(P305*#REF!)+(Q305*#REF!)+(R305*#REF!)+(S305*#REF!)+(T305*#REF!)+(U305*#REF!)+(V305*#REF!)+(W305*#REF!)+(X305*#REF!)+(Y305*#REF!)+(Z305*#REF!)+(AA305*#REF!)+(AB305*#REF!)+(AC305*#REF!)+(AD305*#REF!)+(AE305*#REF!)+(AF305*#REF!)+(AG305*#REF!)+(AH305*#REF!)+(AI305*#REF!)+(AJ305*#REF!)+(AK305*#REF!)+(AL305*#REF!)+(AM305*#REF!)+(AN305*#REF!)+(AO305*#REF!)+(AP305*#REF!)+(AQ305*#REF!)+(AR305*#REF!)+(AS305*#REF!)+(AT305*#REF!)</f>
        <v>#REF!</v>
      </c>
      <c r="AX305" s="35" t="e">
        <f>#REF!+#REF!+#REF!+#REF!+#REF!+#REF!+#REF!+#REF!+#REF!+#REF!+#REF!+#REF!+#REF!+#REF!+#REF!+#REF!+#REF!</f>
        <v>#REF!</v>
      </c>
      <c r="AY305" s="45" t="s">
        <v>115</v>
      </c>
      <c r="AZ305" s="45" t="s">
        <v>591</v>
      </c>
      <c r="BA305" s="45" t="s">
        <v>116</v>
      </c>
      <c r="BB305" s="45"/>
      <c r="BC305" s="45"/>
      <c r="BD305" s="45" t="s">
        <v>117</v>
      </c>
      <c r="BE305" s="26"/>
      <c r="BF305" s="26"/>
      <c r="BG305" s="26"/>
      <c r="BH305" s="26" t="s">
        <v>95</v>
      </c>
      <c r="BI305" s="26" t="s">
        <v>96</v>
      </c>
      <c r="BJ305" s="26" t="s">
        <v>150</v>
      </c>
      <c r="BK305" s="26"/>
      <c r="BL305" s="26" t="s">
        <v>700</v>
      </c>
      <c r="BM305" s="26"/>
      <c r="BN305" s="26" t="s">
        <v>128</v>
      </c>
      <c r="BO305" s="26"/>
      <c r="BP305" s="26">
        <v>2</v>
      </c>
      <c r="BQ305" s="26">
        <v>2</v>
      </c>
      <c r="BR305" s="26">
        <v>2</v>
      </c>
      <c r="BS305" s="26">
        <v>2</v>
      </c>
      <c r="BT305" s="26"/>
      <c r="BU305" s="42" t="s">
        <v>862</v>
      </c>
      <c r="BV305" s="26" t="s">
        <v>561</v>
      </c>
      <c r="BW305" s="26" t="s">
        <v>130</v>
      </c>
    </row>
    <row r="306" spans="1:75" ht="33.75" x14ac:dyDescent="0.25">
      <c r="A306" s="24" t="s">
        <v>75</v>
      </c>
      <c r="B306" s="37" t="s">
        <v>76</v>
      </c>
      <c r="C306" s="50" t="s">
        <v>131</v>
      </c>
      <c r="D306" s="40">
        <v>463</v>
      </c>
      <c r="E306" s="26"/>
      <c r="F306" s="26"/>
      <c r="G306" s="42" t="s">
        <v>100</v>
      </c>
      <c r="H306" s="43"/>
      <c r="I306" s="44" t="s">
        <v>132</v>
      </c>
      <c r="J306" s="45"/>
      <c r="K306" s="41" t="s">
        <v>1334</v>
      </c>
      <c r="L306" s="26" t="s">
        <v>133</v>
      </c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46"/>
      <c r="AV306" s="35"/>
      <c r="AW306" s="35"/>
      <c r="AX306" s="35"/>
      <c r="AY306" s="45"/>
      <c r="AZ306" s="45"/>
      <c r="BA306" s="45"/>
      <c r="BB306" s="45"/>
      <c r="BC306" s="45"/>
      <c r="BD306" s="45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42"/>
      <c r="BV306" s="51" t="s">
        <v>755</v>
      </c>
      <c r="BW306" s="26"/>
    </row>
    <row r="307" spans="1:75" ht="168.75" x14ac:dyDescent="0.25">
      <c r="A307" s="24" t="s">
        <v>75</v>
      </c>
      <c r="B307" s="37" t="s">
        <v>76</v>
      </c>
      <c r="C307" s="39">
        <v>25731</v>
      </c>
      <c r="D307" s="40">
        <v>464</v>
      </c>
      <c r="E307" s="26">
        <v>1421</v>
      </c>
      <c r="F307" s="26"/>
      <c r="G307" s="42" t="s">
        <v>100</v>
      </c>
      <c r="H307" s="43" t="s">
        <v>79</v>
      </c>
      <c r="I307" s="44" t="s">
        <v>101</v>
      </c>
      <c r="J307" s="45"/>
      <c r="K307" s="41" t="s">
        <v>1334</v>
      </c>
      <c r="L307" s="26" t="s">
        <v>133</v>
      </c>
      <c r="M307" s="26" t="s">
        <v>230</v>
      </c>
      <c r="N307" s="26" t="s">
        <v>900</v>
      </c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46" t="e">
        <f t="shared" si="9"/>
        <v>#REF!</v>
      </c>
      <c r="AV307" s="35">
        <f t="shared" si="8"/>
        <v>0</v>
      </c>
      <c r="AW307" s="35" t="e">
        <f>(O307*#REF!)+(P307*#REF!)+(Q307*#REF!)+(R307*#REF!)+(S307*#REF!)+(T307*#REF!)+(U307*#REF!)+(V307*#REF!)+(W307*#REF!)+(X307*#REF!)+(Y307*#REF!)+(Z307*#REF!)+(AA307*#REF!)+(AB307*#REF!)+(AC307*#REF!)+(AD307*#REF!)+(AE307*#REF!)+(AF307*#REF!)+(AG307*#REF!)+(AH307*#REF!)+(AI307*#REF!)+(AJ307*#REF!)+(AK307*#REF!)+(AL307*#REF!)+(AM307*#REF!)+(AN307*#REF!)+(AO307*#REF!)+(AP307*#REF!)+(AQ307*#REF!)+(AR307*#REF!)+(AS307*#REF!)+(AT307*#REF!)</f>
        <v>#REF!</v>
      </c>
      <c r="AX307" s="49"/>
      <c r="AY307" s="45"/>
      <c r="AZ307" s="45"/>
      <c r="BA307" s="45"/>
      <c r="BB307" s="45"/>
      <c r="BC307" s="45"/>
      <c r="BD307" s="45"/>
      <c r="BE307" s="26"/>
      <c r="BF307" s="26"/>
      <c r="BG307" s="26"/>
      <c r="BH307" s="26"/>
      <c r="BI307" s="26"/>
      <c r="BJ307" s="26"/>
      <c r="BK307" s="26"/>
      <c r="BL307" s="26"/>
      <c r="BM307" s="26" t="s">
        <v>901</v>
      </c>
      <c r="BN307" s="26" t="s">
        <v>902</v>
      </c>
      <c r="BO307" s="26" t="s">
        <v>903</v>
      </c>
      <c r="BP307" s="26"/>
      <c r="BQ307" s="26"/>
      <c r="BR307" s="26"/>
      <c r="BS307" s="26"/>
      <c r="BT307" s="26"/>
      <c r="BU307" s="42" t="s">
        <v>904</v>
      </c>
      <c r="BV307" s="26" t="s">
        <v>905</v>
      </c>
      <c r="BW307" s="26"/>
    </row>
    <row r="308" spans="1:75" ht="27" x14ac:dyDescent="0.25">
      <c r="A308" s="24" t="s">
        <v>75</v>
      </c>
      <c r="B308" s="37" t="s">
        <v>76</v>
      </c>
      <c r="C308" s="39">
        <v>25732</v>
      </c>
      <c r="D308" s="40">
        <v>465</v>
      </c>
      <c r="E308" s="26">
        <v>1449</v>
      </c>
      <c r="F308" s="26"/>
      <c r="G308" s="42" t="s">
        <v>78</v>
      </c>
      <c r="H308" s="43"/>
      <c r="I308" s="44" t="s">
        <v>137</v>
      </c>
      <c r="J308" s="45"/>
      <c r="K308" s="41" t="s">
        <v>1334</v>
      </c>
      <c r="L308" s="26" t="s">
        <v>81</v>
      </c>
      <c r="M308" s="26" t="s">
        <v>170</v>
      </c>
      <c r="N308" s="26" t="s">
        <v>682</v>
      </c>
      <c r="O308" s="26"/>
      <c r="P308" s="26"/>
      <c r="Q308" s="26"/>
      <c r="R308" s="26"/>
      <c r="S308" s="26"/>
      <c r="T308" s="26"/>
      <c r="U308" s="26">
        <v>-1</v>
      </c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>
        <v>-1</v>
      </c>
      <c r="AH308" s="26"/>
      <c r="AI308" s="26">
        <v>-1</v>
      </c>
      <c r="AJ308" s="26"/>
      <c r="AK308" s="26"/>
      <c r="AL308" s="26"/>
      <c r="AM308" s="26"/>
      <c r="AN308" s="26"/>
      <c r="AO308" s="26"/>
      <c r="AP308" s="26"/>
      <c r="AQ308" s="26"/>
      <c r="AR308" s="26"/>
      <c r="AS308" s="26">
        <v>-2</v>
      </c>
      <c r="AT308" s="26">
        <v>-1</v>
      </c>
      <c r="AU308" s="46" t="e">
        <f t="shared" si="9"/>
        <v>#REF!</v>
      </c>
      <c r="AV308" s="35">
        <f t="shared" si="8"/>
        <v>5</v>
      </c>
      <c r="AW308" s="35" t="e">
        <f>(O308*#REF!)+(P308*#REF!)+(Q308*#REF!)+(R308*#REF!)+(S308*#REF!)+(T308*#REF!)+(U308*#REF!)+(V308*#REF!)+(W308*#REF!)+(X308*#REF!)+(Y308*#REF!)+(Z308*#REF!)+(AA308*#REF!)+(AB308*#REF!)+(AC308*#REF!)+(AD308*#REF!)+(AE308*#REF!)+(AF308*#REF!)+(AG308*#REF!)+(AH308*#REF!)+(AI308*#REF!)+(AJ308*#REF!)+(AK308*#REF!)+(AL308*#REF!)+(AM308*#REF!)+(AN308*#REF!)+(AO308*#REF!)+(AP308*#REF!)+(AQ308*#REF!)+(AR308*#REF!)+(AS308*#REF!)+(AT308*#REF!)</f>
        <v>#REF!</v>
      </c>
      <c r="AX308" s="35" t="e">
        <f>#REF!+#REF!+#REF!+#REF!+#REF!</f>
        <v>#REF!</v>
      </c>
      <c r="AY308" s="45"/>
      <c r="AZ308" s="45" t="s">
        <v>906</v>
      </c>
      <c r="BA308" s="45" t="s">
        <v>94</v>
      </c>
      <c r="BB308" s="45"/>
      <c r="BC308" s="45"/>
      <c r="BD308" s="45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42"/>
      <c r="BV308" s="26"/>
      <c r="BW308" s="26"/>
    </row>
    <row r="309" spans="1:75" ht="27" x14ac:dyDescent="0.25">
      <c r="A309" s="24" t="s">
        <v>75</v>
      </c>
      <c r="B309" s="37" t="s">
        <v>76</v>
      </c>
      <c r="C309" s="39">
        <v>25733</v>
      </c>
      <c r="D309" s="40">
        <v>466</v>
      </c>
      <c r="E309" s="26">
        <v>1438</v>
      </c>
      <c r="F309" s="26"/>
      <c r="G309" s="42" t="s">
        <v>113</v>
      </c>
      <c r="H309" s="43" t="s">
        <v>114</v>
      </c>
      <c r="I309" s="44" t="s">
        <v>114</v>
      </c>
      <c r="J309" s="45"/>
      <c r="K309" s="41" t="s">
        <v>1334</v>
      </c>
      <c r="L309" s="26" t="s">
        <v>81</v>
      </c>
      <c r="M309" s="26" t="s">
        <v>82</v>
      </c>
      <c r="N309" s="26" t="s">
        <v>104</v>
      </c>
      <c r="O309" s="26"/>
      <c r="P309" s="26"/>
      <c r="Q309" s="26"/>
      <c r="R309" s="26"/>
      <c r="S309" s="26">
        <v>1</v>
      </c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>
        <v>1</v>
      </c>
      <c r="AG309" s="26">
        <v>2</v>
      </c>
      <c r="AH309" s="26"/>
      <c r="AI309" s="26"/>
      <c r="AJ309" s="26"/>
      <c r="AK309" s="26"/>
      <c r="AL309" s="26"/>
      <c r="AM309" s="26"/>
      <c r="AN309" s="26"/>
      <c r="AO309" s="26"/>
      <c r="AP309" s="26"/>
      <c r="AQ309" s="26">
        <v>1</v>
      </c>
      <c r="AR309" s="26"/>
      <c r="AS309" s="26">
        <v>1</v>
      </c>
      <c r="AT309" s="26">
        <v>1</v>
      </c>
      <c r="AU309" s="46" t="e">
        <f t="shared" si="9"/>
        <v>#REF!</v>
      </c>
      <c r="AV309" s="35">
        <f t="shared" si="8"/>
        <v>6</v>
      </c>
      <c r="AW309" s="35" t="e">
        <f>(O309*#REF!)+(P309*#REF!)+(Q309*#REF!)+(R309*#REF!)+(S309*#REF!)+(T309*#REF!)+(U309*#REF!)+(V309*#REF!)+(W309*#REF!)+(X309*#REF!)+(Y309*#REF!)+(Z309*#REF!)+(AA309*#REF!)+(AB309*#REF!)+(AC309*#REF!)+(AD309*#REF!)+(AE309*#REF!)+(AF309*#REF!)+(AG309*#REF!)+(AH309*#REF!)+(AI309*#REF!)+(AJ309*#REF!)+(AK309*#REF!)+(AL309*#REF!)+(AM309*#REF!)+(AN309*#REF!)+(AO309*#REF!)+(AP309*#REF!)+(AQ309*#REF!)+(AR309*#REF!)+(AS309*#REF!)+(AT309*#REF!)</f>
        <v>#REF!</v>
      </c>
      <c r="AX309" s="35" t="e">
        <f>#REF!+#REF!+#REF!+#REF!+#REF!+#REF!</f>
        <v>#REF!</v>
      </c>
      <c r="AY309" s="45"/>
      <c r="AZ309" s="45" t="s">
        <v>411</v>
      </c>
      <c r="BA309" s="45"/>
      <c r="BB309" s="45"/>
      <c r="BC309" s="45"/>
      <c r="BD309" s="45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42"/>
      <c r="BV309" s="26" t="s">
        <v>561</v>
      </c>
      <c r="BW309" s="26"/>
    </row>
    <row r="310" spans="1:75" ht="27" x14ac:dyDescent="0.25">
      <c r="A310" s="24" t="s">
        <v>75</v>
      </c>
      <c r="B310" s="37" t="s">
        <v>76</v>
      </c>
      <c r="C310" s="39">
        <v>25734</v>
      </c>
      <c r="D310" s="40">
        <v>467</v>
      </c>
      <c r="E310" s="26">
        <v>1450</v>
      </c>
      <c r="F310" s="26"/>
      <c r="G310" s="42" t="s">
        <v>78</v>
      </c>
      <c r="H310" s="43"/>
      <c r="I310" s="44" t="s">
        <v>137</v>
      </c>
      <c r="J310" s="45"/>
      <c r="K310" s="41" t="s">
        <v>1334</v>
      </c>
      <c r="L310" s="26" t="s">
        <v>81</v>
      </c>
      <c r="M310" s="26" t="s">
        <v>82</v>
      </c>
      <c r="N310" s="26" t="s">
        <v>238</v>
      </c>
      <c r="O310" s="26">
        <v>-1</v>
      </c>
      <c r="P310" s="26">
        <v>-1</v>
      </c>
      <c r="Q310" s="26">
        <v>-1</v>
      </c>
      <c r="R310" s="26">
        <v>-1</v>
      </c>
      <c r="S310" s="26">
        <v>0</v>
      </c>
      <c r="T310" s="26">
        <v>0</v>
      </c>
      <c r="U310" s="26">
        <v>-1</v>
      </c>
      <c r="V310" s="26"/>
      <c r="W310" s="26">
        <v>-1</v>
      </c>
      <c r="X310" s="26">
        <v>1</v>
      </c>
      <c r="Y310" s="26">
        <v>-1</v>
      </c>
      <c r="Z310" s="26"/>
      <c r="AA310" s="26">
        <v>-1</v>
      </c>
      <c r="AB310" s="26">
        <v>-1</v>
      </c>
      <c r="AC310" s="26"/>
      <c r="AD310" s="26">
        <v>-1</v>
      </c>
      <c r="AE310" s="26">
        <v>-1</v>
      </c>
      <c r="AF310" s="26">
        <v>-2</v>
      </c>
      <c r="AG310" s="26">
        <v>-1</v>
      </c>
      <c r="AH310" s="26"/>
      <c r="AI310" s="26">
        <v>-1</v>
      </c>
      <c r="AJ310" s="26">
        <v>-1</v>
      </c>
      <c r="AK310" s="26"/>
      <c r="AL310" s="26">
        <v>-1</v>
      </c>
      <c r="AM310" s="26">
        <v>0</v>
      </c>
      <c r="AN310" s="26">
        <v>-1</v>
      </c>
      <c r="AO310" s="26">
        <v>-1</v>
      </c>
      <c r="AP310" s="26">
        <v>0</v>
      </c>
      <c r="AQ310" s="26">
        <v>-1</v>
      </c>
      <c r="AR310" s="26">
        <v>-1</v>
      </c>
      <c r="AS310" s="26">
        <v>-1</v>
      </c>
      <c r="AT310" s="26">
        <v>-1</v>
      </c>
      <c r="AU310" s="46" t="e">
        <f t="shared" si="9"/>
        <v>#REF!</v>
      </c>
      <c r="AV310" s="35">
        <f t="shared" si="8"/>
        <v>27</v>
      </c>
      <c r="AW310" s="35" t="e">
        <f>(O310*#REF!)+(P310*#REF!)+(Q310*#REF!)+(R310*#REF!)+(S310*#REF!)+(T310*#REF!)+(U310*#REF!)+(V310*#REF!)+(W310*#REF!)+(X310*#REF!)+(Y310*#REF!)+(Z310*#REF!)+(AA310*#REF!)+(AB310*#REF!)+(AC310*#REF!)+(AD310*#REF!)+(AE310*#REF!)+(AF310*#REF!)+(AG310*#REF!)+(AH310*#REF!)+(AI310*#REF!)+(AJ310*#REF!)+(AK310*#REF!)+(AL310*#REF!)+(AM310*#REF!)+(AN310*#REF!)+(AO310*#REF!)+(AP310*#REF!)+(AQ310*#REF!)+(AR310*#REF!)+(AS310*#REF!)+(AT310*#REF!)</f>
        <v>#REF!</v>
      </c>
      <c r="AX310" s="35" t="e">
        <f>#REF!+#REF!+#REF!+#REF!+#REF!+#REF!+#REF!+#REF!+#REF!+#REF!+#REF!+#REF!+#REF!+#REF!+#REF!+#REF!+#REF!+#REF!+#REF!+#REF!+#REF!+#REF!+#REF!+#REF!+#REF!+#REF!+#REF!</f>
        <v>#REF!</v>
      </c>
      <c r="AY310" s="45" t="s">
        <v>92</v>
      </c>
      <c r="AZ310" s="45" t="s">
        <v>105</v>
      </c>
      <c r="BA310" s="45" t="s">
        <v>94</v>
      </c>
      <c r="BB310" s="45"/>
      <c r="BC310" s="45"/>
      <c r="BD310" s="45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42"/>
      <c r="BV310" s="26"/>
      <c r="BW310" s="26"/>
    </row>
    <row r="311" spans="1:75" ht="101.25" x14ac:dyDescent="0.25">
      <c r="A311" s="24" t="s">
        <v>75</v>
      </c>
      <c r="B311" s="37" t="s">
        <v>76</v>
      </c>
      <c r="C311" s="39">
        <v>25735</v>
      </c>
      <c r="D311" s="40">
        <v>468</v>
      </c>
      <c r="E311" s="26">
        <v>1496</v>
      </c>
      <c r="F311" s="26"/>
      <c r="G311" s="42" t="s">
        <v>113</v>
      </c>
      <c r="H311" s="43"/>
      <c r="I311" s="44" t="s">
        <v>175</v>
      </c>
      <c r="J311" s="45"/>
      <c r="K311" s="41" t="s">
        <v>1334</v>
      </c>
      <c r="L311" s="26" t="s">
        <v>81</v>
      </c>
      <c r="M311" s="26" t="s">
        <v>89</v>
      </c>
      <c r="N311" s="26" t="s">
        <v>90</v>
      </c>
      <c r="O311" s="26"/>
      <c r="P311" s="26">
        <v>1</v>
      </c>
      <c r="Q311" s="26">
        <v>1</v>
      </c>
      <c r="R311" s="26">
        <v>1</v>
      </c>
      <c r="S311" s="26">
        <v>1</v>
      </c>
      <c r="T311" s="26">
        <v>0</v>
      </c>
      <c r="U311" s="26">
        <v>0</v>
      </c>
      <c r="V311" s="26">
        <v>1</v>
      </c>
      <c r="W311" s="26"/>
      <c r="X311" s="26">
        <v>1</v>
      </c>
      <c r="Y311" s="26">
        <v>1</v>
      </c>
      <c r="Z311" s="26"/>
      <c r="AA311" s="26">
        <v>0</v>
      </c>
      <c r="AB311" s="26">
        <v>-1</v>
      </c>
      <c r="AC311" s="26"/>
      <c r="AD311" s="26">
        <v>1</v>
      </c>
      <c r="AE311" s="26">
        <v>0</v>
      </c>
      <c r="AF311" s="26">
        <v>1</v>
      </c>
      <c r="AG311" s="26">
        <v>1</v>
      </c>
      <c r="AH311" s="26"/>
      <c r="AI311" s="26">
        <v>1</v>
      </c>
      <c r="AJ311" s="26"/>
      <c r="AK311" s="26"/>
      <c r="AL311" s="26"/>
      <c r="AM311" s="26"/>
      <c r="AN311" s="26"/>
      <c r="AO311" s="26"/>
      <c r="AP311" s="26"/>
      <c r="AQ311" s="26">
        <v>1</v>
      </c>
      <c r="AR311" s="26"/>
      <c r="AS311" s="26">
        <v>1</v>
      </c>
      <c r="AT311" s="26">
        <v>1</v>
      </c>
      <c r="AU311" s="46" t="e">
        <f t="shared" si="9"/>
        <v>#REF!</v>
      </c>
      <c r="AV311" s="35">
        <f t="shared" si="8"/>
        <v>19</v>
      </c>
      <c r="AW311" s="35" t="e">
        <f>(O311*#REF!)+(P311*#REF!)+(Q311*#REF!)+(R311*#REF!)+(S311*#REF!)+(T311*#REF!)+(U311*#REF!)+(V311*#REF!)+(W311*#REF!)+(X311*#REF!)+(Y311*#REF!)+(Z311*#REF!)+(AA311*#REF!)+(AB311*#REF!)+(AC311*#REF!)+(AD311*#REF!)+(AE311*#REF!)+(AF311*#REF!)+(AG311*#REF!)+(AH311*#REF!)+(AI311*#REF!)+(AJ311*#REF!)+(AK311*#REF!)+(AL311*#REF!)+(AM311*#REF!)+(AN311*#REF!)+(AO311*#REF!)+(AP311*#REF!)+(AQ311*#REF!)+(AR311*#REF!)+(AS311*#REF!)+(AT311*#REF!)</f>
        <v>#REF!</v>
      </c>
      <c r="AX311" s="35" t="e">
        <f>#REF!+#REF!+#REF!+#REF!+#REF!+#REF!+#REF!+#REF!+#REF!+#REF!+#REF!+#REF!+#REF!+#REF!+#REF!+#REF!+#REF!+#REF!+#REF!</f>
        <v>#REF!</v>
      </c>
      <c r="AY311" s="45" t="s">
        <v>192</v>
      </c>
      <c r="AZ311" s="45" t="s">
        <v>115</v>
      </c>
      <c r="BA311" s="45" t="s">
        <v>116</v>
      </c>
      <c r="BB311" s="45"/>
      <c r="BC311" s="45"/>
      <c r="BD311" s="45" t="s">
        <v>117</v>
      </c>
      <c r="BE311" s="26"/>
      <c r="BF311" s="26"/>
      <c r="BG311" s="26"/>
      <c r="BH311" s="26" t="s">
        <v>282</v>
      </c>
      <c r="BI311" s="26" t="s">
        <v>330</v>
      </c>
      <c r="BJ311" s="26" t="s">
        <v>396</v>
      </c>
      <c r="BK311" s="26"/>
      <c r="BL311" s="26" t="s">
        <v>565</v>
      </c>
      <c r="BM311" s="26"/>
      <c r="BN311" s="26" t="s">
        <v>128</v>
      </c>
      <c r="BO311" s="26"/>
      <c r="BP311" s="26">
        <v>2</v>
      </c>
      <c r="BQ311" s="26">
        <v>2</v>
      </c>
      <c r="BR311" s="26">
        <v>2</v>
      </c>
      <c r="BS311" s="26">
        <v>1</v>
      </c>
      <c r="BT311" s="26"/>
      <c r="BU311" s="42" t="s">
        <v>907</v>
      </c>
      <c r="BV311" s="26" t="s">
        <v>642</v>
      </c>
      <c r="BW311" s="26"/>
    </row>
    <row r="312" spans="1:75" ht="56.25" x14ac:dyDescent="0.25">
      <c r="A312" s="24" t="s">
        <v>75</v>
      </c>
      <c r="B312" s="37" t="s">
        <v>76</v>
      </c>
      <c r="C312" s="39">
        <v>25736</v>
      </c>
      <c r="D312" s="40">
        <v>469</v>
      </c>
      <c r="E312" s="26">
        <v>1393</v>
      </c>
      <c r="F312" s="26"/>
      <c r="G312" s="42" t="s">
        <v>100</v>
      </c>
      <c r="H312" s="43"/>
      <c r="I312" s="44" t="s">
        <v>132</v>
      </c>
      <c r="J312" s="45"/>
      <c r="K312" s="41" t="s">
        <v>1334</v>
      </c>
      <c r="L312" s="26" t="s">
        <v>133</v>
      </c>
      <c r="M312" s="26" t="s">
        <v>178</v>
      </c>
      <c r="N312" s="26" t="s">
        <v>878</v>
      </c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46" t="e">
        <f t="shared" si="9"/>
        <v>#REF!</v>
      </c>
      <c r="AV312" s="35">
        <f t="shared" si="8"/>
        <v>0</v>
      </c>
      <c r="AW312" s="35" t="e">
        <f>(O312*#REF!)+(P312*#REF!)+(Q312*#REF!)+(R312*#REF!)+(S312*#REF!)+(T312*#REF!)+(U312*#REF!)+(V312*#REF!)+(W312*#REF!)+(X312*#REF!)+(Y312*#REF!)+(Z312*#REF!)+(AA312*#REF!)+(AB312*#REF!)+(AC312*#REF!)+(AD312*#REF!)+(AE312*#REF!)+(AF312*#REF!)+(AG312*#REF!)+(AH312*#REF!)+(AI312*#REF!)+(AJ312*#REF!)+(AK312*#REF!)+(AL312*#REF!)+(AM312*#REF!)+(AN312*#REF!)+(AO312*#REF!)+(AP312*#REF!)+(AQ312*#REF!)+(AR312*#REF!)+(AS312*#REF!)+(AT312*#REF!)</f>
        <v>#REF!</v>
      </c>
      <c r="AX312" s="35">
        <f>P513+Q513+R513+S513+T513+U513+V513+X513+Y513+AA513+AB513+AD513+AE513+AF513+AG513+AI513+AQ513+AS513+AT513</f>
        <v>0</v>
      </c>
      <c r="AY312" s="45"/>
      <c r="AZ312" s="45"/>
      <c r="BA312" s="45"/>
      <c r="BB312" s="45"/>
      <c r="BC312" s="45"/>
      <c r="BD312" s="45"/>
      <c r="BE312" s="26"/>
      <c r="BF312" s="26"/>
      <c r="BG312" s="26"/>
      <c r="BH312" s="26"/>
      <c r="BI312" s="26"/>
      <c r="BJ312" s="26"/>
      <c r="BK312" s="26"/>
      <c r="BL312" s="26"/>
      <c r="BM312" s="26" t="s">
        <v>879</v>
      </c>
      <c r="BN312" s="26" t="s">
        <v>377</v>
      </c>
      <c r="BO312" s="26"/>
      <c r="BP312" s="26"/>
      <c r="BQ312" s="26"/>
      <c r="BR312" s="26"/>
      <c r="BS312" s="26"/>
      <c r="BT312" s="26"/>
      <c r="BU312" s="42" t="s">
        <v>908</v>
      </c>
      <c r="BV312" s="26"/>
      <c r="BW312" s="26"/>
    </row>
    <row r="313" spans="1:75" ht="101.25" x14ac:dyDescent="0.25">
      <c r="A313" s="24" t="s">
        <v>75</v>
      </c>
      <c r="B313" s="37" t="s">
        <v>76</v>
      </c>
      <c r="C313" s="39">
        <v>25737</v>
      </c>
      <c r="D313" s="40">
        <v>470</v>
      </c>
      <c r="E313" s="26" t="s">
        <v>909</v>
      </c>
      <c r="F313" s="26" t="s">
        <v>910</v>
      </c>
      <c r="G313" s="42" t="s">
        <v>186</v>
      </c>
      <c r="H313" s="43" t="s">
        <v>79</v>
      </c>
      <c r="I313" s="44" t="s">
        <v>911</v>
      </c>
      <c r="J313" s="45"/>
      <c r="K313" s="26" t="s">
        <v>1335</v>
      </c>
      <c r="L313" s="26" t="s">
        <v>81</v>
      </c>
      <c r="M313" s="26" t="s">
        <v>82</v>
      </c>
      <c r="N313" s="26" t="s">
        <v>150</v>
      </c>
      <c r="O313" s="26"/>
      <c r="P313" s="26"/>
      <c r="Q313" s="26"/>
      <c r="R313" s="26"/>
      <c r="S313" s="26"/>
      <c r="T313" s="26">
        <v>0</v>
      </c>
      <c r="U313" s="26">
        <v>-1</v>
      </c>
      <c r="V313" s="26"/>
      <c r="W313" s="26"/>
      <c r="X313" s="26"/>
      <c r="Y313" s="26"/>
      <c r="Z313" s="26"/>
      <c r="AA313" s="26"/>
      <c r="AB313" s="26">
        <v>0</v>
      </c>
      <c r="AC313" s="26"/>
      <c r="AD313" s="26">
        <v>0</v>
      </c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>
        <v>-1</v>
      </c>
      <c r="AT313" s="26"/>
      <c r="AU313" s="46" t="e">
        <f t="shared" si="9"/>
        <v>#REF!</v>
      </c>
      <c r="AV313" s="35">
        <f t="shared" si="8"/>
        <v>5</v>
      </c>
      <c r="AW313" s="35" t="e">
        <f>(O313*#REF!)+(P313*#REF!)+(Q313*#REF!)+(R313*#REF!)+(S313*#REF!)+(T313*#REF!)+(U313*#REF!)+(V313*#REF!)+(W313*#REF!)+(X313*#REF!)+(Y313*#REF!)+(Z313*#REF!)+(AA313*#REF!)+(AB313*#REF!)+(AC313*#REF!)+(AD313*#REF!)+(AE313*#REF!)+(AF313*#REF!)+(AG313*#REF!)+(AH313*#REF!)+(AI313*#REF!)+(AJ313*#REF!)+(AK313*#REF!)+(AL313*#REF!)+(AM313*#REF!)+(AN313*#REF!)+(AO313*#REF!)+(AP313*#REF!)+(AQ313*#REF!)+(AR313*#REF!)+(AS313*#REF!)+(AT313*#REF!)</f>
        <v>#REF!</v>
      </c>
      <c r="AX313" s="35" t="e">
        <f>#REF!+#REF!+#REF!+#REF!+#REF!</f>
        <v>#REF!</v>
      </c>
      <c r="AY313" s="45"/>
      <c r="AZ313" s="45"/>
      <c r="BA313" s="45"/>
      <c r="BB313" s="45"/>
      <c r="BC313" s="45"/>
      <c r="BD313" s="45"/>
      <c r="BE313" s="26"/>
      <c r="BF313" s="26"/>
      <c r="BG313" s="26"/>
      <c r="BH313" s="26" t="s">
        <v>84</v>
      </c>
      <c r="BI313" s="26" t="s">
        <v>85</v>
      </c>
      <c r="BJ313" s="26" t="s">
        <v>912</v>
      </c>
      <c r="BK313" s="26"/>
      <c r="BL313" s="26" t="s">
        <v>583</v>
      </c>
      <c r="BM313" s="26"/>
      <c r="BN313" s="26" t="s">
        <v>128</v>
      </c>
      <c r="BO313" s="26"/>
      <c r="BP313" s="26"/>
      <c r="BQ313" s="26"/>
      <c r="BR313" s="26"/>
      <c r="BS313" s="26"/>
      <c r="BT313" s="26"/>
      <c r="BU313" s="42" t="s">
        <v>913</v>
      </c>
      <c r="BV313" s="26" t="s">
        <v>914</v>
      </c>
      <c r="BW313" s="26"/>
    </row>
    <row r="314" spans="1:75" ht="45" x14ac:dyDescent="0.25">
      <c r="A314" s="24" t="s">
        <v>75</v>
      </c>
      <c r="B314" s="37" t="s">
        <v>76</v>
      </c>
      <c r="C314" s="39">
        <v>25738</v>
      </c>
      <c r="D314" s="40">
        <v>471</v>
      </c>
      <c r="E314" s="26">
        <v>1446</v>
      </c>
      <c r="F314" s="26"/>
      <c r="G314" s="42" t="s">
        <v>224</v>
      </c>
      <c r="H314" s="43" t="s">
        <v>114</v>
      </c>
      <c r="I314" s="44" t="s">
        <v>114</v>
      </c>
      <c r="J314" s="45"/>
      <c r="K314" s="41" t="s">
        <v>1334</v>
      </c>
      <c r="L314" s="26" t="s">
        <v>81</v>
      </c>
      <c r="M314" s="26" t="s">
        <v>126</v>
      </c>
      <c r="N314" s="26" t="s">
        <v>127</v>
      </c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>
        <v>1</v>
      </c>
      <c r="AT314" s="26">
        <v>1</v>
      </c>
      <c r="AU314" s="46" t="e">
        <f t="shared" si="9"/>
        <v>#REF!</v>
      </c>
      <c r="AV314" s="35">
        <f t="shared" si="8"/>
        <v>2</v>
      </c>
      <c r="AW314" s="35" t="e">
        <f>(O314*#REF!)+(P314*#REF!)+(Q314*#REF!)+(R314*#REF!)+(S314*#REF!)+(T314*#REF!)+(U314*#REF!)+(V314*#REF!)+(W314*#REF!)+(X314*#REF!)+(Y314*#REF!)+(Z314*#REF!)+(AA314*#REF!)+(AB314*#REF!)+(AC314*#REF!)+(AD314*#REF!)+(AE314*#REF!)+(AF314*#REF!)+(AG314*#REF!)+(AH314*#REF!)+(AI314*#REF!)+(AJ314*#REF!)+(AK314*#REF!)+(AL314*#REF!)+(AM314*#REF!)+(AN314*#REF!)+(AO314*#REF!)+(AP314*#REF!)+(AQ314*#REF!)+(AR314*#REF!)+(AS314*#REF!)+(AT314*#REF!)</f>
        <v>#REF!</v>
      </c>
      <c r="AX314" s="35" t="e">
        <f>#REF!+#REF!</f>
        <v>#REF!</v>
      </c>
      <c r="AY314" s="45"/>
      <c r="AZ314" s="45"/>
      <c r="BA314" s="45"/>
      <c r="BB314" s="45"/>
      <c r="BC314" s="45"/>
      <c r="BD314" s="45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 t="s">
        <v>638</v>
      </c>
      <c r="BO314" s="26"/>
      <c r="BP314" s="26"/>
      <c r="BQ314" s="26"/>
      <c r="BR314" s="26"/>
      <c r="BS314" s="26"/>
      <c r="BT314" s="26"/>
      <c r="BU314" s="42" t="s">
        <v>915</v>
      </c>
      <c r="BV314" s="26" t="s">
        <v>916</v>
      </c>
      <c r="BW314" s="26"/>
    </row>
    <row r="315" spans="1:75" ht="45" x14ac:dyDescent="0.25">
      <c r="A315" s="24" t="s">
        <v>75</v>
      </c>
      <c r="B315" s="37" t="s">
        <v>76</v>
      </c>
      <c r="C315" s="50" t="s">
        <v>131</v>
      </c>
      <c r="D315" s="40">
        <v>472</v>
      </c>
      <c r="E315" s="26"/>
      <c r="F315" s="26"/>
      <c r="G315" s="42" t="s">
        <v>100</v>
      </c>
      <c r="H315" s="43"/>
      <c r="I315" s="44" t="s">
        <v>132</v>
      </c>
      <c r="J315" s="45"/>
      <c r="K315" s="41" t="s">
        <v>1334</v>
      </c>
      <c r="L315" s="26" t="s">
        <v>133</v>
      </c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46"/>
      <c r="AV315" s="35"/>
      <c r="AW315" s="35"/>
      <c r="AX315" s="35"/>
      <c r="AY315" s="45"/>
      <c r="AZ315" s="45"/>
      <c r="BA315" s="45"/>
      <c r="BB315" s="45"/>
      <c r="BC315" s="45"/>
      <c r="BD315" s="45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42"/>
      <c r="BV315" s="51" t="s">
        <v>917</v>
      </c>
      <c r="BW315" s="26"/>
    </row>
    <row r="316" spans="1:75" ht="45" x14ac:dyDescent="0.25">
      <c r="A316" s="24" t="s">
        <v>75</v>
      </c>
      <c r="B316" s="37" t="s">
        <v>76</v>
      </c>
      <c r="C316" s="39">
        <v>25739</v>
      </c>
      <c r="D316" s="40">
        <v>473</v>
      </c>
      <c r="E316" s="26">
        <v>1442</v>
      </c>
      <c r="F316" s="26"/>
      <c r="G316" s="42" t="s">
        <v>78</v>
      </c>
      <c r="H316" s="43" t="s">
        <v>79</v>
      </c>
      <c r="I316" s="44" t="s">
        <v>79</v>
      </c>
      <c r="J316" s="45"/>
      <c r="K316" s="41" t="s">
        <v>1334</v>
      </c>
      <c r="L316" s="26" t="s">
        <v>81</v>
      </c>
      <c r="M316" s="26" t="s">
        <v>82</v>
      </c>
      <c r="N316" s="26" t="s">
        <v>238</v>
      </c>
      <c r="O316" s="26">
        <v>-1</v>
      </c>
      <c r="P316" s="26">
        <v>-1</v>
      </c>
      <c r="Q316" s="26">
        <v>-1</v>
      </c>
      <c r="R316" s="26">
        <v>0</v>
      </c>
      <c r="S316" s="26">
        <v>-1</v>
      </c>
      <c r="T316" s="26"/>
      <c r="U316" s="26">
        <v>-1</v>
      </c>
      <c r="V316" s="26">
        <v>-1</v>
      </c>
      <c r="W316" s="26">
        <v>-1</v>
      </c>
      <c r="X316" s="26">
        <v>0</v>
      </c>
      <c r="Y316" s="26"/>
      <c r="Z316" s="26"/>
      <c r="AA316" s="26"/>
      <c r="AB316" s="26"/>
      <c r="AC316" s="26">
        <v>-1</v>
      </c>
      <c r="AD316" s="26">
        <v>-1</v>
      </c>
      <c r="AE316" s="26"/>
      <c r="AF316" s="26">
        <v>1</v>
      </c>
      <c r="AG316" s="26">
        <v>-1</v>
      </c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>
        <v>-1</v>
      </c>
      <c r="AT316" s="26">
        <v>-1</v>
      </c>
      <c r="AU316" s="46" t="e">
        <f t="shared" si="9"/>
        <v>#REF!</v>
      </c>
      <c r="AV316" s="35">
        <f>COUNT(O316:AT316)</f>
        <v>15</v>
      </c>
      <c r="AW316" s="35" t="e">
        <f>(O316*#REF!)+(P316*#REF!)+(Q316*#REF!)+(R316*#REF!)+(S316*#REF!)+(T316*#REF!)+(U316*#REF!)+(V316*#REF!)+(W316*#REF!)+(X316*#REF!)+(Y316*#REF!)+(Z316*#REF!)+(AA316*#REF!)+(AB316*#REF!)+(AC316*#REF!)+(AD316*#REF!)+(AE316*#REF!)+(AF316*#REF!)+(AG316*#REF!)+(AH316*#REF!)+(AI316*#REF!)+(AJ316*#REF!)+(AK316*#REF!)+(AL316*#REF!)+(AM316*#REF!)+(AN316*#REF!)+(AO316*#REF!)+(AP316*#REF!)+(AQ316*#REF!)+(AR316*#REF!)+(AS316*#REF!)+(AT316*#REF!)</f>
        <v>#REF!</v>
      </c>
      <c r="AX316" s="35" t="e">
        <f>#REF!+#REF!+#REF!+#REF!+#REF!+#REF!+#REF!+#REF!+#REF!+#REF!+#REF!+#REF!+#REF!+#REF!+#REF!</f>
        <v>#REF!</v>
      </c>
      <c r="AY316" s="45" t="s">
        <v>411</v>
      </c>
      <c r="AZ316" s="45" t="s">
        <v>576</v>
      </c>
      <c r="BA316" s="45"/>
      <c r="BB316" s="45"/>
      <c r="BC316" s="45"/>
      <c r="BD316" s="45"/>
      <c r="BE316" s="26"/>
      <c r="BF316" s="26"/>
      <c r="BG316" s="26"/>
      <c r="BH316" s="26" t="s">
        <v>84</v>
      </c>
      <c r="BI316" s="26" t="s">
        <v>85</v>
      </c>
      <c r="BJ316" s="26" t="s">
        <v>83</v>
      </c>
      <c r="BK316" s="26"/>
      <c r="BL316" s="26" t="s">
        <v>918</v>
      </c>
      <c r="BM316" s="26"/>
      <c r="BN316" s="26" t="s">
        <v>919</v>
      </c>
      <c r="BO316" s="26"/>
      <c r="BP316" s="26">
        <v>0</v>
      </c>
      <c r="BQ316" s="26"/>
      <c r="BR316" s="26"/>
      <c r="BS316" s="26"/>
      <c r="BT316" s="26" t="s">
        <v>348</v>
      </c>
      <c r="BU316" s="42" t="s">
        <v>920</v>
      </c>
      <c r="BV316" s="26" t="s">
        <v>921</v>
      </c>
      <c r="BW316" s="26"/>
    </row>
    <row r="317" spans="1:75" ht="67.5" x14ac:dyDescent="0.25">
      <c r="A317" s="24" t="s">
        <v>75</v>
      </c>
      <c r="B317" s="37" t="s">
        <v>76</v>
      </c>
      <c r="C317" s="39">
        <v>25740</v>
      </c>
      <c r="D317" s="40">
        <v>474</v>
      </c>
      <c r="E317" s="26">
        <v>1508</v>
      </c>
      <c r="F317" s="26"/>
      <c r="G317" s="42" t="s">
        <v>113</v>
      </c>
      <c r="H317" s="43"/>
      <c r="I317" s="44" t="s">
        <v>175</v>
      </c>
      <c r="J317" s="45"/>
      <c r="K317" s="41" t="s">
        <v>1334</v>
      </c>
      <c r="L317" s="26" t="s">
        <v>81</v>
      </c>
      <c r="M317" s="26" t="s">
        <v>126</v>
      </c>
      <c r="N317" s="26" t="s">
        <v>162</v>
      </c>
      <c r="O317" s="26">
        <v>1</v>
      </c>
      <c r="P317" s="26">
        <v>1</v>
      </c>
      <c r="Q317" s="26">
        <v>1</v>
      </c>
      <c r="R317" s="26">
        <v>1</v>
      </c>
      <c r="S317" s="26">
        <v>2</v>
      </c>
      <c r="T317" s="26">
        <v>1</v>
      </c>
      <c r="U317" s="26">
        <v>1</v>
      </c>
      <c r="V317" s="26">
        <v>1</v>
      </c>
      <c r="W317" s="26">
        <v>1</v>
      </c>
      <c r="X317" s="26">
        <v>1</v>
      </c>
      <c r="Y317" s="26">
        <v>1</v>
      </c>
      <c r="Z317" s="26">
        <v>1</v>
      </c>
      <c r="AA317" s="26">
        <v>1</v>
      </c>
      <c r="AB317" s="26">
        <v>1</v>
      </c>
      <c r="AC317" s="26">
        <v>1</v>
      </c>
      <c r="AD317" s="26">
        <v>1</v>
      </c>
      <c r="AE317" s="26">
        <v>0</v>
      </c>
      <c r="AF317" s="26">
        <v>1</v>
      </c>
      <c r="AG317" s="26">
        <v>1</v>
      </c>
      <c r="AH317" s="26"/>
      <c r="AI317" s="26">
        <v>1</v>
      </c>
      <c r="AJ317" s="26">
        <v>1</v>
      </c>
      <c r="AK317" s="26"/>
      <c r="AL317" s="26">
        <v>1</v>
      </c>
      <c r="AM317" s="26">
        <v>1</v>
      </c>
      <c r="AN317" s="26">
        <v>1</v>
      </c>
      <c r="AO317" s="26">
        <v>1</v>
      </c>
      <c r="AP317" s="26"/>
      <c r="AQ317" s="26">
        <v>1</v>
      </c>
      <c r="AR317" s="26"/>
      <c r="AS317" s="26">
        <v>1</v>
      </c>
      <c r="AT317" s="26">
        <v>1</v>
      </c>
      <c r="AU317" s="46" t="e">
        <f t="shared" si="9"/>
        <v>#REF!</v>
      </c>
      <c r="AV317" s="35">
        <f>COUNT(O317:AT317)</f>
        <v>28</v>
      </c>
      <c r="AW317" s="35" t="e">
        <f>(O317*#REF!)+(P317*#REF!)+(Q317*#REF!)+(R317*#REF!)+(S317*#REF!)+(T317*#REF!)+(U317*#REF!)+(V317*#REF!)+(W317*#REF!)+(X317*#REF!)+(Y317*#REF!)+(Z317*#REF!)+(AA317*#REF!)+(AB317*#REF!)+(AC317*#REF!)+(AD317*#REF!)+(AE317*#REF!)+(AF317*#REF!)+(AG317*#REF!)+(AH317*#REF!)+(AI317*#REF!)+(AJ317*#REF!)+(AK317*#REF!)+(AL317*#REF!)+(AM317*#REF!)+(AN317*#REF!)+(AO317*#REF!)+(AP317*#REF!)+(AQ317*#REF!)+(AR317*#REF!)+(AS317*#REF!)+(AT317*#REF!)</f>
        <v>#REF!</v>
      </c>
      <c r="AX317" s="35" t="e">
        <f>#REF!+#REF!+#REF!+#REF!+#REF!+#REF!+#REF!+#REF!+#REF!+#REF!+#REF!+#REF!+#REF!+#REF!+#REF!+#REF!+#REF!+#REF!+#REF!+#REF!+#REF!+#REF!+#REF!+#REF!+#REF!+#REF!+#REF!+#REF!</f>
        <v>#REF!</v>
      </c>
      <c r="AY317" s="45" t="s">
        <v>115</v>
      </c>
      <c r="AZ317" s="45" t="s">
        <v>115</v>
      </c>
      <c r="BA317" s="45" t="s">
        <v>116</v>
      </c>
      <c r="BB317" s="45" t="s">
        <v>117</v>
      </c>
      <c r="BC317" s="45"/>
      <c r="BD317" s="45" t="s">
        <v>117</v>
      </c>
      <c r="BE317" s="26"/>
      <c r="BF317" s="26"/>
      <c r="BG317" s="26"/>
      <c r="BH317" s="26" t="s">
        <v>198</v>
      </c>
      <c r="BI317" s="26" t="s">
        <v>289</v>
      </c>
      <c r="BJ317" s="26" t="s">
        <v>102</v>
      </c>
      <c r="BK317" s="26"/>
      <c r="BL317" s="26" t="s">
        <v>918</v>
      </c>
      <c r="BM317" s="26"/>
      <c r="BN317" s="26" t="s">
        <v>473</v>
      </c>
      <c r="BO317" s="26"/>
      <c r="BP317" s="26">
        <v>3</v>
      </c>
      <c r="BQ317" s="26">
        <v>2</v>
      </c>
      <c r="BR317" s="26">
        <v>2</v>
      </c>
      <c r="BS317" s="26">
        <v>1</v>
      </c>
      <c r="BT317" s="26" t="s">
        <v>922</v>
      </c>
      <c r="BU317" s="42" t="s">
        <v>923</v>
      </c>
      <c r="BV317" s="26" t="s">
        <v>293</v>
      </c>
      <c r="BW317" s="26"/>
    </row>
    <row r="318" spans="1:75" ht="67.5" x14ac:dyDescent="0.25">
      <c r="A318" s="24" t="s">
        <v>75</v>
      </c>
      <c r="B318" s="37" t="s">
        <v>76</v>
      </c>
      <c r="C318" s="39">
        <v>25741</v>
      </c>
      <c r="D318" s="40">
        <v>475</v>
      </c>
      <c r="E318" s="26">
        <v>1466</v>
      </c>
      <c r="F318" s="26"/>
      <c r="G318" s="42" t="s">
        <v>78</v>
      </c>
      <c r="H318" s="43"/>
      <c r="I318" s="44" t="s">
        <v>137</v>
      </c>
      <c r="J318" s="45"/>
      <c r="K318" s="41" t="s">
        <v>1334</v>
      </c>
      <c r="L318" s="26" t="s">
        <v>81</v>
      </c>
      <c r="M318" s="26" t="s">
        <v>82</v>
      </c>
      <c r="N318" s="26" t="s">
        <v>150</v>
      </c>
      <c r="O318" s="26">
        <v>-1</v>
      </c>
      <c r="P318" s="26">
        <v>-1</v>
      </c>
      <c r="Q318" s="26"/>
      <c r="R318" s="26">
        <v>-1</v>
      </c>
      <c r="S318" s="26">
        <v>-1</v>
      </c>
      <c r="T318" s="26">
        <v>-1</v>
      </c>
      <c r="U318" s="26"/>
      <c r="V318" s="26"/>
      <c r="W318" s="26"/>
      <c r="X318" s="26">
        <v>-1</v>
      </c>
      <c r="Y318" s="26"/>
      <c r="Z318" s="26"/>
      <c r="AA318" s="26">
        <v>-1</v>
      </c>
      <c r="AB318" s="26">
        <v>-1</v>
      </c>
      <c r="AC318" s="26">
        <v>-1</v>
      </c>
      <c r="AD318" s="26">
        <v>1</v>
      </c>
      <c r="AE318" s="26">
        <v>-1</v>
      </c>
      <c r="AF318" s="26">
        <v>-1</v>
      </c>
      <c r="AG318" s="26">
        <v>-2</v>
      </c>
      <c r="AH318" s="26"/>
      <c r="AI318" s="26">
        <v>-1</v>
      </c>
      <c r="AJ318" s="26"/>
      <c r="AK318" s="26"/>
      <c r="AL318" s="26"/>
      <c r="AM318" s="26"/>
      <c r="AN318" s="26">
        <v>-1</v>
      </c>
      <c r="AO318" s="26"/>
      <c r="AP318" s="26"/>
      <c r="AQ318" s="26">
        <v>-1</v>
      </c>
      <c r="AR318" s="26">
        <v>-1</v>
      </c>
      <c r="AS318" s="26">
        <v>-1</v>
      </c>
      <c r="AT318" s="26">
        <v>-1</v>
      </c>
      <c r="AU318" s="46" t="e">
        <f>AW318/AX318</f>
        <v>#REF!</v>
      </c>
      <c r="AV318" s="35">
        <f t="shared" ref="AV318:AV398" si="10">COUNT(O318:AT318)</f>
        <v>19</v>
      </c>
      <c r="AW318" s="35" t="e">
        <f>(O318*#REF!)+(P318*#REF!)+(Q318*#REF!)+(R318*#REF!)+(S318*#REF!)+(T318*#REF!)+(U318*#REF!)+(V318*#REF!)+(W318*#REF!)+(X318*#REF!)+(Y318*#REF!)+(Z318*#REF!)+(AA318*#REF!)+(AB318*#REF!)+(AC318*#REF!)+(AD318*#REF!)+(AE318*#REF!)+(AF318*#REF!)+(AG318*#REF!)+(AH318*#REF!)+(AI318*#REF!)+(AJ318*#REF!)+(AK318*#REF!)+(AL318*#REF!)+(AM318*#REF!)+(AN318*#REF!)+(AO318*#REF!)+(AP318*#REF!)+(AQ318*#REF!)+(AR318*#REF!)+(AS318*#REF!)+(AT318*#REF!)</f>
        <v>#REF!</v>
      </c>
      <c r="AX318" s="35" t="e">
        <f>#REF!+#REF!+#REF!+#REF!+#REF!+#REF!+#REF!+#REF!+#REF!+#REF!+#REF!+#REF!+#REF!+#REF!+#REF!+#REF!+#REF!+#REF!+#REF!</f>
        <v>#REF!</v>
      </c>
      <c r="AY318" s="45" t="s">
        <v>386</v>
      </c>
      <c r="AZ318" s="45" t="s">
        <v>92</v>
      </c>
      <c r="BA318" s="45" t="s">
        <v>93</v>
      </c>
      <c r="BB318" s="45"/>
      <c r="BC318" s="45"/>
      <c r="BD318" s="45"/>
      <c r="BE318" s="26"/>
      <c r="BF318" s="26"/>
      <c r="BG318" s="26"/>
      <c r="BH318" s="26" t="s">
        <v>84</v>
      </c>
      <c r="BI318" s="26" t="s">
        <v>85</v>
      </c>
      <c r="BJ318" s="26" t="s">
        <v>150</v>
      </c>
      <c r="BK318" s="26"/>
      <c r="BL318" s="26" t="s">
        <v>918</v>
      </c>
      <c r="BM318" s="26"/>
      <c r="BN318" s="26" t="s">
        <v>128</v>
      </c>
      <c r="BO318" s="26"/>
      <c r="BP318" s="26">
        <v>1</v>
      </c>
      <c r="BQ318" s="26">
        <v>1</v>
      </c>
      <c r="BR318" s="26">
        <v>1</v>
      </c>
      <c r="BS318" s="26">
        <v>1</v>
      </c>
      <c r="BT318" s="26" t="s">
        <v>824</v>
      </c>
      <c r="BU318" s="42" t="s">
        <v>923</v>
      </c>
      <c r="BV318" s="26" t="s">
        <v>924</v>
      </c>
      <c r="BW318" s="26"/>
    </row>
    <row r="319" spans="1:75" ht="67.5" x14ac:dyDescent="0.25">
      <c r="A319" s="24" t="s">
        <v>75</v>
      </c>
      <c r="B319" s="37" t="s">
        <v>76</v>
      </c>
      <c r="C319" s="39">
        <v>25742</v>
      </c>
      <c r="D319" s="40">
        <v>476</v>
      </c>
      <c r="E319" s="26">
        <v>1535</v>
      </c>
      <c r="F319" s="26"/>
      <c r="G319" s="42" t="s">
        <v>100</v>
      </c>
      <c r="H319" s="43"/>
      <c r="I319" s="44" t="s">
        <v>132</v>
      </c>
      <c r="J319" s="45"/>
      <c r="K319" s="41" t="s">
        <v>1334</v>
      </c>
      <c r="L319" s="26" t="s">
        <v>133</v>
      </c>
      <c r="M319" s="26" t="s">
        <v>230</v>
      </c>
      <c r="N319" s="26" t="s">
        <v>653</v>
      </c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46" t="e">
        <f t="shared" si="9"/>
        <v>#REF!</v>
      </c>
      <c r="AV319" s="35">
        <f t="shared" si="10"/>
        <v>0</v>
      </c>
      <c r="AW319" s="35" t="e">
        <f>(O319*#REF!)+(P319*#REF!)+(Q319*#REF!)+(R319*#REF!)+(S319*#REF!)+(T319*#REF!)+(U319*#REF!)+(V319*#REF!)+(W319*#REF!)+(X319*#REF!)+(Y319*#REF!)+(Z319*#REF!)+(AA319*#REF!)+(AB319*#REF!)+(AC319*#REF!)+(AD319*#REF!)+(AE319*#REF!)+(AF319*#REF!)+(AG319*#REF!)+(AH319*#REF!)+(AI319*#REF!)+(AJ319*#REF!)+(AK319*#REF!)+(AL319*#REF!)+(AM319*#REF!)+(AN319*#REF!)+(AO319*#REF!)+(AP319*#REF!)+(AQ319*#REF!)+(AR319*#REF!)+(AS319*#REF!)+(AT319*#REF!)</f>
        <v>#REF!</v>
      </c>
      <c r="AX319" s="35">
        <f>O3+P3+Q3+R3+S3+U3+V3+W3+X3+AC3+AD3+AF3+AG3+AS3+AT3</f>
        <v>-14</v>
      </c>
      <c r="AY319" s="45"/>
      <c r="AZ319" s="45"/>
      <c r="BA319" s="45"/>
      <c r="BB319" s="45"/>
      <c r="BC319" s="45"/>
      <c r="BD319" s="45"/>
      <c r="BE319" s="26"/>
      <c r="BF319" s="26"/>
      <c r="BG319" s="26"/>
      <c r="BH319" s="26"/>
      <c r="BI319" s="26"/>
      <c r="BJ319" s="26"/>
      <c r="BK319" s="26"/>
      <c r="BL319" s="26"/>
      <c r="BM319" s="26" t="s">
        <v>925</v>
      </c>
      <c r="BN319" s="26"/>
      <c r="BO319" s="26"/>
      <c r="BP319" s="26"/>
      <c r="BQ319" s="26"/>
      <c r="BR319" s="26"/>
      <c r="BS319" s="26"/>
      <c r="BT319" s="26"/>
      <c r="BU319" s="42"/>
      <c r="BV319" s="26"/>
      <c r="BW319" s="26"/>
    </row>
    <row r="320" spans="1:75" ht="33.75" x14ac:dyDescent="0.25">
      <c r="A320" s="24" t="s">
        <v>75</v>
      </c>
      <c r="B320" s="37" t="s">
        <v>76</v>
      </c>
      <c r="C320" s="50" t="s">
        <v>131</v>
      </c>
      <c r="D320" s="40">
        <v>478</v>
      </c>
      <c r="E320" s="26"/>
      <c r="F320" s="26"/>
      <c r="G320" s="42" t="s">
        <v>100</v>
      </c>
      <c r="H320" s="43"/>
      <c r="I320" s="44" t="s">
        <v>132</v>
      </c>
      <c r="J320" s="45"/>
      <c r="K320" s="41" t="s">
        <v>1334</v>
      </c>
      <c r="L320" s="26" t="s">
        <v>81</v>
      </c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46"/>
      <c r="AV320" s="35"/>
      <c r="AW320" s="35"/>
      <c r="AX320" s="35"/>
      <c r="AY320" s="45"/>
      <c r="AZ320" s="45"/>
      <c r="BA320" s="45"/>
      <c r="BB320" s="45"/>
      <c r="BC320" s="45"/>
      <c r="BD320" s="45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42"/>
      <c r="BV320" s="51" t="s">
        <v>926</v>
      </c>
      <c r="BW320" s="26"/>
    </row>
    <row r="321" spans="1:75" ht="33.75" x14ac:dyDescent="0.25">
      <c r="A321" s="24" t="s">
        <v>75</v>
      </c>
      <c r="B321" s="37" t="s">
        <v>76</v>
      </c>
      <c r="C321" s="50" t="s">
        <v>131</v>
      </c>
      <c r="D321" s="40">
        <v>479</v>
      </c>
      <c r="E321" s="26"/>
      <c r="F321" s="26"/>
      <c r="G321" s="42" t="s">
        <v>100</v>
      </c>
      <c r="H321" s="43"/>
      <c r="I321" s="44" t="s">
        <v>132</v>
      </c>
      <c r="J321" s="45"/>
      <c r="K321" s="41" t="s">
        <v>1334</v>
      </c>
      <c r="L321" s="26" t="s">
        <v>133</v>
      </c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46"/>
      <c r="AV321" s="35"/>
      <c r="AW321" s="35"/>
      <c r="AX321" s="35"/>
      <c r="AY321" s="45"/>
      <c r="AZ321" s="45"/>
      <c r="BA321" s="45"/>
      <c r="BB321" s="45"/>
      <c r="BC321" s="45"/>
      <c r="BD321" s="45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42"/>
      <c r="BV321" s="51" t="s">
        <v>483</v>
      </c>
      <c r="BW321" s="26"/>
    </row>
    <row r="322" spans="1:75" ht="191.25" x14ac:dyDescent="0.25">
      <c r="A322" s="24" t="s">
        <v>75</v>
      </c>
      <c r="B322" s="37" t="s">
        <v>76</v>
      </c>
      <c r="C322" s="39">
        <v>25743</v>
      </c>
      <c r="D322" s="40">
        <v>480</v>
      </c>
      <c r="E322" s="26">
        <v>1454</v>
      </c>
      <c r="F322" s="26"/>
      <c r="G322" s="42" t="s">
        <v>100</v>
      </c>
      <c r="H322" s="43" t="s">
        <v>79</v>
      </c>
      <c r="I322" s="44" t="s">
        <v>101</v>
      </c>
      <c r="J322" s="45"/>
      <c r="K322" s="41" t="s">
        <v>1334</v>
      </c>
      <c r="L322" s="26" t="s">
        <v>133</v>
      </c>
      <c r="M322" s="26" t="s">
        <v>230</v>
      </c>
      <c r="N322" s="26" t="s">
        <v>774</v>
      </c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46" t="e">
        <f t="shared" si="9"/>
        <v>#REF!</v>
      </c>
      <c r="AV322" s="35">
        <f t="shared" si="10"/>
        <v>0</v>
      </c>
      <c r="AW322" s="35" t="e">
        <f>(O322*#REF!)+(P322*#REF!)+(Q322*#REF!)+(R322*#REF!)+(S322*#REF!)+(T322*#REF!)+(U322*#REF!)+(V322*#REF!)+(W322*#REF!)+(X322*#REF!)+(Y322*#REF!)+(Z322*#REF!)+(AA322*#REF!)+(AB322*#REF!)+(AC322*#REF!)+(AD322*#REF!)+(AE322*#REF!)+(AF322*#REF!)+(AG322*#REF!)+(AH322*#REF!)+(AI322*#REF!)+(AJ322*#REF!)+(AK322*#REF!)+(AL322*#REF!)+(AM322*#REF!)+(AN322*#REF!)+(AO322*#REF!)+(AP322*#REF!)+(AQ322*#REF!)+(AR322*#REF!)+(AS322*#REF!)+(AT322*#REF!)</f>
        <v>#REF!</v>
      </c>
      <c r="AX322" s="35">
        <f>O4+P4+Q4+R4+S4+U4+V4+W4+X4+AC4+AD4+AF4+AG4+AS4+AT4</f>
        <v>-9</v>
      </c>
      <c r="AY322" s="45"/>
      <c r="AZ322" s="45"/>
      <c r="BA322" s="45"/>
      <c r="BB322" s="45"/>
      <c r="BC322" s="45"/>
      <c r="BD322" s="45"/>
      <c r="BE322" s="26"/>
      <c r="BF322" s="26"/>
      <c r="BG322" s="26"/>
      <c r="BH322" s="26"/>
      <c r="BI322" s="26"/>
      <c r="BJ322" s="26"/>
      <c r="BK322" s="26"/>
      <c r="BL322" s="26"/>
      <c r="BM322" s="26" t="s">
        <v>927</v>
      </c>
      <c r="BN322" s="26" t="s">
        <v>928</v>
      </c>
      <c r="BO322" s="26"/>
      <c r="BP322" s="26"/>
      <c r="BQ322" s="26"/>
      <c r="BR322" s="26"/>
      <c r="BS322" s="26"/>
      <c r="BT322" s="26"/>
      <c r="BU322" s="42"/>
      <c r="BV322" s="26" t="s">
        <v>929</v>
      </c>
      <c r="BW322" s="26"/>
    </row>
    <row r="323" spans="1:75" ht="157.5" x14ac:dyDescent="0.25">
      <c r="A323" s="24" t="s">
        <v>75</v>
      </c>
      <c r="B323" s="37" t="s">
        <v>76</v>
      </c>
      <c r="C323" s="39">
        <v>25744</v>
      </c>
      <c r="D323" s="40">
        <v>481</v>
      </c>
      <c r="E323" s="26">
        <v>1455</v>
      </c>
      <c r="F323" s="26"/>
      <c r="G323" s="42" t="s">
        <v>100</v>
      </c>
      <c r="H323" s="43" t="s">
        <v>79</v>
      </c>
      <c r="I323" s="44" t="s">
        <v>101</v>
      </c>
      <c r="J323" s="45"/>
      <c r="K323" s="41" t="s">
        <v>1334</v>
      </c>
      <c r="L323" s="26" t="s">
        <v>133</v>
      </c>
      <c r="M323" s="26" t="s">
        <v>230</v>
      </c>
      <c r="N323" s="26" t="s">
        <v>615</v>
      </c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46" t="e">
        <f t="shared" si="9"/>
        <v>#REF!</v>
      </c>
      <c r="AV323" s="35">
        <f t="shared" si="10"/>
        <v>0</v>
      </c>
      <c r="AW323" s="35" t="e">
        <f>(O323*#REF!)+(P323*#REF!)+(Q323*#REF!)+(R323*#REF!)+(S323*#REF!)+(T323*#REF!)+(U323*#REF!)+(V323*#REF!)+(W323*#REF!)+(X323*#REF!)+(Y323*#REF!)+(Z323*#REF!)+(AA323*#REF!)+(AB323*#REF!)+(AC323*#REF!)+(AD323*#REF!)+(AE323*#REF!)+(AF323*#REF!)+(AG323*#REF!)+(AH323*#REF!)+(AI323*#REF!)+(AJ323*#REF!)+(AK323*#REF!)+(AL323*#REF!)+(AM323*#REF!)+(AN323*#REF!)+(AO323*#REF!)+(AP323*#REF!)+(AQ323*#REF!)+(AR323*#REF!)+(AS323*#REF!)+(AT323*#REF!)</f>
        <v>#REF!</v>
      </c>
      <c r="AX323" s="35">
        <f>O5+P5+Q5+R5+S5+U5+V5+W5+X5+AC5+AD5+AF5+AG5+AS5+AT5</f>
        <v>0</v>
      </c>
      <c r="AY323" s="45"/>
      <c r="AZ323" s="45"/>
      <c r="BA323" s="45"/>
      <c r="BB323" s="45"/>
      <c r="BC323" s="45"/>
      <c r="BD323" s="45"/>
      <c r="BE323" s="26"/>
      <c r="BF323" s="26"/>
      <c r="BG323" s="26"/>
      <c r="BH323" s="26"/>
      <c r="BI323" s="26"/>
      <c r="BJ323" s="26"/>
      <c r="BK323" s="26"/>
      <c r="BL323" s="26"/>
      <c r="BM323" s="26" t="s">
        <v>930</v>
      </c>
      <c r="BN323" s="26" t="s">
        <v>931</v>
      </c>
      <c r="BO323" s="26" t="s">
        <v>932</v>
      </c>
      <c r="BP323" s="26"/>
      <c r="BQ323" s="26"/>
      <c r="BR323" s="26"/>
      <c r="BS323" s="26"/>
      <c r="BT323" s="26"/>
      <c r="BU323" s="42"/>
      <c r="BV323" s="26" t="s">
        <v>933</v>
      </c>
      <c r="BW323" s="26"/>
    </row>
    <row r="324" spans="1:75" ht="27" x14ac:dyDescent="0.25">
      <c r="A324" s="24" t="s">
        <v>75</v>
      </c>
      <c r="B324" s="37" t="s">
        <v>76</v>
      </c>
      <c r="C324" s="50" t="s">
        <v>131</v>
      </c>
      <c r="D324" s="40">
        <v>483</v>
      </c>
      <c r="E324" s="26">
        <v>1474</v>
      </c>
      <c r="F324" s="26"/>
      <c r="G324" s="42" t="s">
        <v>100</v>
      </c>
      <c r="H324" s="43" t="s">
        <v>114</v>
      </c>
      <c r="I324" s="44" t="s">
        <v>144</v>
      </c>
      <c r="J324" s="45"/>
      <c r="K324" s="41" t="s">
        <v>1334</v>
      </c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46"/>
      <c r="AV324" s="35"/>
      <c r="AW324" s="35"/>
      <c r="AX324" s="35"/>
      <c r="AY324" s="45"/>
      <c r="AZ324" s="45"/>
      <c r="BA324" s="45"/>
      <c r="BB324" s="45"/>
      <c r="BC324" s="45"/>
      <c r="BD324" s="45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42" t="s">
        <v>934</v>
      </c>
      <c r="BV324" s="26"/>
      <c r="BW324" s="26"/>
    </row>
    <row r="325" spans="1:75" ht="191.25" x14ac:dyDescent="0.25">
      <c r="A325" s="24" t="s">
        <v>75</v>
      </c>
      <c r="B325" s="37" t="s">
        <v>76</v>
      </c>
      <c r="C325" s="39">
        <v>25745</v>
      </c>
      <c r="D325" s="40">
        <v>484</v>
      </c>
      <c r="E325" s="26">
        <v>1460</v>
      </c>
      <c r="F325" s="26"/>
      <c r="G325" s="42" t="s">
        <v>100</v>
      </c>
      <c r="H325" s="43"/>
      <c r="I325" s="44" t="s">
        <v>132</v>
      </c>
      <c r="J325" s="45"/>
      <c r="K325" s="41" t="s">
        <v>1334</v>
      </c>
      <c r="L325" s="26" t="s">
        <v>133</v>
      </c>
      <c r="M325" s="26" t="s">
        <v>230</v>
      </c>
      <c r="N325" s="26" t="s">
        <v>935</v>
      </c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46" t="e">
        <f t="shared" si="9"/>
        <v>#REF!</v>
      </c>
      <c r="AV325" s="35">
        <f t="shared" si="10"/>
        <v>0</v>
      </c>
      <c r="AW325" s="35" t="e">
        <f>(O325*#REF!)+(P325*#REF!)+(Q325*#REF!)+(R325*#REF!)+(S325*#REF!)+(T325*#REF!)+(U325*#REF!)+(V325*#REF!)+(W325*#REF!)+(X325*#REF!)+(Y325*#REF!)+(Z325*#REF!)+(AA325*#REF!)+(AB325*#REF!)+(AC325*#REF!)+(AD325*#REF!)+(AE325*#REF!)+(AF325*#REF!)+(AG325*#REF!)+(AH325*#REF!)+(AI325*#REF!)+(AJ325*#REF!)+(AK325*#REF!)+(AL325*#REF!)+(AM325*#REF!)+(AN325*#REF!)+(AO325*#REF!)+(AP325*#REF!)+(AQ325*#REF!)+(AR325*#REF!)+(AS325*#REF!)+(AT325*#REF!)</f>
        <v>#REF!</v>
      </c>
      <c r="AX325" s="35">
        <f>O6+P6+Q6+R6+S6+U6+V6+W6+X6+AC6+AD6+AF6+AG6+AS6+AT6</f>
        <v>-15</v>
      </c>
      <c r="AY325" s="45"/>
      <c r="AZ325" s="45"/>
      <c r="BA325" s="45"/>
      <c r="BB325" s="45"/>
      <c r="BC325" s="45"/>
      <c r="BD325" s="45"/>
      <c r="BE325" s="26"/>
      <c r="BF325" s="26"/>
      <c r="BG325" s="26"/>
      <c r="BH325" s="26"/>
      <c r="BI325" s="26"/>
      <c r="BJ325" s="26"/>
      <c r="BK325" s="26"/>
      <c r="BL325" s="26"/>
      <c r="BM325" s="26" t="s">
        <v>936</v>
      </c>
      <c r="BN325" s="26" t="s">
        <v>937</v>
      </c>
      <c r="BO325" s="26"/>
      <c r="BP325" s="26"/>
      <c r="BQ325" s="26"/>
      <c r="BR325" s="26"/>
      <c r="BS325" s="26"/>
      <c r="BT325" s="26"/>
      <c r="BU325" s="42"/>
      <c r="BV325" s="26"/>
      <c r="BW325" s="26" t="s">
        <v>130</v>
      </c>
    </row>
    <row r="326" spans="1:75" ht="56.25" x14ac:dyDescent="0.25">
      <c r="A326" s="24" t="s">
        <v>75</v>
      </c>
      <c r="B326" s="37" t="s">
        <v>76</v>
      </c>
      <c r="C326" s="39">
        <v>25746</v>
      </c>
      <c r="D326" s="40">
        <v>485</v>
      </c>
      <c r="E326" s="26">
        <v>1520</v>
      </c>
      <c r="F326" s="26"/>
      <c r="G326" s="42" t="s">
        <v>100</v>
      </c>
      <c r="H326" s="43"/>
      <c r="I326" s="44" t="s">
        <v>132</v>
      </c>
      <c r="J326" s="45"/>
      <c r="K326" s="41" t="s">
        <v>1334</v>
      </c>
      <c r="L326" s="26" t="s">
        <v>133</v>
      </c>
      <c r="M326" s="26" t="s">
        <v>938</v>
      </c>
      <c r="N326" s="26" t="s">
        <v>939</v>
      </c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46" t="e">
        <f t="shared" si="9"/>
        <v>#REF!</v>
      </c>
      <c r="AV326" s="35">
        <f t="shared" si="10"/>
        <v>0</v>
      </c>
      <c r="AW326" s="35" t="e">
        <f>(O326*#REF!)+(P326*#REF!)+(Q326*#REF!)+(R326*#REF!)+(S326*#REF!)+(T326*#REF!)+(U326*#REF!)+(V326*#REF!)+(W326*#REF!)+(X326*#REF!)+(Y326*#REF!)+(Z326*#REF!)+(AA326*#REF!)+(AB326*#REF!)+(AC326*#REF!)+(AD326*#REF!)+(AE326*#REF!)+(AF326*#REF!)+(AG326*#REF!)+(AH326*#REF!)+(AI326*#REF!)+(AJ326*#REF!)+(AK326*#REF!)+(AL326*#REF!)+(AM326*#REF!)+(AN326*#REF!)+(AO326*#REF!)+(AP326*#REF!)+(AQ326*#REF!)+(AR326*#REF!)+(AS326*#REF!)+(AT326*#REF!)</f>
        <v>#REF!</v>
      </c>
      <c r="AX326" s="35">
        <f>O7+P7+Q7+R7+S7+U7+V7+W7+X7+AC7+AD7+AF7+AG7+AS7+AT7</f>
        <v>-12</v>
      </c>
      <c r="AY326" s="45"/>
      <c r="AZ326" s="45"/>
      <c r="BA326" s="45"/>
      <c r="BB326" s="45"/>
      <c r="BC326" s="45"/>
      <c r="BD326" s="45"/>
      <c r="BE326" s="26"/>
      <c r="BF326" s="26"/>
      <c r="BG326" s="26"/>
      <c r="BH326" s="26"/>
      <c r="BI326" s="26"/>
      <c r="BJ326" s="26"/>
      <c r="BK326" s="26"/>
      <c r="BL326" s="26"/>
      <c r="BM326" s="26" t="s">
        <v>940</v>
      </c>
      <c r="BN326" s="26" t="s">
        <v>941</v>
      </c>
      <c r="BO326" s="26"/>
      <c r="BP326" s="26"/>
      <c r="BQ326" s="26"/>
      <c r="BR326" s="26"/>
      <c r="BS326" s="26"/>
      <c r="BT326" s="26"/>
      <c r="BU326" s="42" t="s">
        <v>942</v>
      </c>
      <c r="BV326" s="26"/>
      <c r="BW326" s="26"/>
    </row>
    <row r="327" spans="1:75" ht="33.75" x14ac:dyDescent="0.25">
      <c r="A327" s="24" t="s">
        <v>75</v>
      </c>
      <c r="B327" s="37" t="s">
        <v>76</v>
      </c>
      <c r="C327" s="39">
        <v>25747</v>
      </c>
      <c r="D327" s="40">
        <v>486</v>
      </c>
      <c r="E327" s="26">
        <v>1519</v>
      </c>
      <c r="F327" s="26"/>
      <c r="G327" s="42" t="s">
        <v>100</v>
      </c>
      <c r="H327" s="43"/>
      <c r="I327" s="44" t="s">
        <v>132</v>
      </c>
      <c r="J327" s="45"/>
      <c r="K327" s="41" t="s">
        <v>1334</v>
      </c>
      <c r="L327" s="26" t="s">
        <v>133</v>
      </c>
      <c r="M327" s="26" t="s">
        <v>178</v>
      </c>
      <c r="N327" s="26" t="s">
        <v>943</v>
      </c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46" t="e">
        <f t="shared" si="9"/>
        <v>#REF!</v>
      </c>
      <c r="AV327" s="35">
        <f t="shared" si="10"/>
        <v>0</v>
      </c>
      <c r="AW327" s="35" t="e">
        <f>(O327*#REF!)+(P327*#REF!)+(Q327*#REF!)+(R327*#REF!)+(S327*#REF!)+(T327*#REF!)+(U327*#REF!)+(V327*#REF!)+(W327*#REF!)+(X327*#REF!)+(Y327*#REF!)+(Z327*#REF!)+(AA327*#REF!)+(AB327*#REF!)+(AC327*#REF!)+(AD327*#REF!)+(AE327*#REF!)+(AF327*#REF!)+(AG327*#REF!)+(AH327*#REF!)+(AI327*#REF!)+(AJ327*#REF!)+(AK327*#REF!)+(AL327*#REF!)+(AM327*#REF!)+(AN327*#REF!)+(AO327*#REF!)+(AP327*#REF!)+(AQ327*#REF!)+(AR327*#REF!)+(AS327*#REF!)+(AT327*#REF!)</f>
        <v>#REF!</v>
      </c>
      <c r="AX327" s="35">
        <f>O8+P8+Q8+R8+S8+U8+V8+W8+X8+AC8+AD8+AF8+AG8+AS8+AT8</f>
        <v>13</v>
      </c>
      <c r="AY327" s="45"/>
      <c r="AZ327" s="45"/>
      <c r="BA327" s="45"/>
      <c r="BB327" s="45"/>
      <c r="BC327" s="45"/>
      <c r="BD327" s="45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 t="s">
        <v>559</v>
      </c>
      <c r="BO327" s="26" t="s">
        <v>944</v>
      </c>
      <c r="BP327" s="26"/>
      <c r="BQ327" s="26"/>
      <c r="BR327" s="26"/>
      <c r="BS327" s="26"/>
      <c r="BT327" s="26"/>
      <c r="BU327" s="42"/>
      <c r="BV327" s="26"/>
      <c r="BW327" s="26"/>
    </row>
    <row r="328" spans="1:75" ht="33.75" x14ac:dyDescent="0.25">
      <c r="A328" s="24" t="s">
        <v>75</v>
      </c>
      <c r="B328" s="37" t="s">
        <v>76</v>
      </c>
      <c r="C328" s="50" t="s">
        <v>131</v>
      </c>
      <c r="D328" s="40">
        <v>488</v>
      </c>
      <c r="E328" s="26"/>
      <c r="F328" s="26"/>
      <c r="G328" s="42" t="s">
        <v>100</v>
      </c>
      <c r="H328" s="43"/>
      <c r="I328" s="44" t="s">
        <v>132</v>
      </c>
      <c r="J328" s="45"/>
      <c r="K328" s="41" t="s">
        <v>1334</v>
      </c>
      <c r="L328" s="26" t="s">
        <v>81</v>
      </c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46"/>
      <c r="AV328" s="35"/>
      <c r="AW328" s="35"/>
      <c r="AX328" s="35"/>
      <c r="AY328" s="45"/>
      <c r="AZ328" s="45"/>
      <c r="BA328" s="45"/>
      <c r="BB328" s="45"/>
      <c r="BC328" s="45"/>
      <c r="BD328" s="45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42" t="s">
        <v>926</v>
      </c>
      <c r="BV328" s="51" t="s">
        <v>926</v>
      </c>
      <c r="BW328" s="26"/>
    </row>
    <row r="329" spans="1:75" ht="90" x14ac:dyDescent="0.25">
      <c r="A329" s="24" t="s">
        <v>75</v>
      </c>
      <c r="B329" s="37" t="s">
        <v>76</v>
      </c>
      <c r="C329" s="39">
        <v>25748</v>
      </c>
      <c r="D329" s="40">
        <v>490</v>
      </c>
      <c r="E329" s="26">
        <v>1499</v>
      </c>
      <c r="F329" s="26"/>
      <c r="G329" s="42" t="s">
        <v>281</v>
      </c>
      <c r="H329" s="43" t="s">
        <v>114</v>
      </c>
      <c r="I329" s="44" t="s">
        <v>114</v>
      </c>
      <c r="J329" s="45"/>
      <c r="K329" s="41" t="s">
        <v>1334</v>
      </c>
      <c r="L329" s="26" t="s">
        <v>81</v>
      </c>
      <c r="M329" s="26" t="s">
        <v>89</v>
      </c>
      <c r="N329" s="26" t="s">
        <v>90</v>
      </c>
      <c r="O329" s="26">
        <v>1</v>
      </c>
      <c r="P329" s="26">
        <v>1</v>
      </c>
      <c r="Q329" s="26">
        <v>1</v>
      </c>
      <c r="R329" s="26">
        <v>1</v>
      </c>
      <c r="S329" s="26">
        <v>0</v>
      </c>
      <c r="T329" s="26">
        <v>0</v>
      </c>
      <c r="U329" s="26">
        <v>0</v>
      </c>
      <c r="V329" s="26">
        <v>1</v>
      </c>
      <c r="W329" s="26">
        <v>1</v>
      </c>
      <c r="X329" s="26">
        <v>1</v>
      </c>
      <c r="Y329" s="26">
        <v>1</v>
      </c>
      <c r="Z329" s="26"/>
      <c r="AA329" s="26">
        <v>0</v>
      </c>
      <c r="AB329" s="26">
        <v>-1</v>
      </c>
      <c r="AC329" s="26">
        <v>1</v>
      </c>
      <c r="AD329" s="26">
        <v>0</v>
      </c>
      <c r="AE329" s="26">
        <v>1</v>
      </c>
      <c r="AF329" s="26"/>
      <c r="AG329" s="26">
        <v>1</v>
      </c>
      <c r="AH329" s="26">
        <v>1</v>
      </c>
      <c r="AI329" s="26"/>
      <c r="AJ329" s="26">
        <v>1</v>
      </c>
      <c r="AK329" s="26"/>
      <c r="AL329" s="26"/>
      <c r="AM329" s="26"/>
      <c r="AN329" s="26"/>
      <c r="AO329" s="26">
        <v>1</v>
      </c>
      <c r="AP329" s="26"/>
      <c r="AQ329" s="26">
        <v>1</v>
      </c>
      <c r="AR329" s="26"/>
      <c r="AS329" s="26">
        <v>1</v>
      </c>
      <c r="AT329" s="26">
        <v>1</v>
      </c>
      <c r="AU329" s="46" t="e">
        <f t="shared" si="9"/>
        <v>#REF!</v>
      </c>
      <c r="AV329" s="35">
        <f t="shared" si="10"/>
        <v>23</v>
      </c>
      <c r="AW329" s="35" t="e">
        <f>(O329*#REF!)+(P329*#REF!)+(Q329*#REF!)+(R329*#REF!)+(S329*#REF!)+(T329*#REF!)+(U329*#REF!)+(V329*#REF!)+(W329*#REF!)+(X329*#REF!)+(Y329*#REF!)+(Z329*#REF!)+(AA329*#REF!)+(AB329*#REF!)+(AC329*#REF!)+(AD329*#REF!)+(AE329*#REF!)+(AF329*#REF!)+(AG329*#REF!)+(AH329*#REF!)+(AI329*#REF!)+(AJ329*#REF!)+(AK329*#REF!)+(AL329*#REF!)+(AM329*#REF!)+(AN329*#REF!)+(AO329*#REF!)+(AP329*#REF!)+(AQ329*#REF!)+(AR329*#REF!)+(AS329*#REF!)+(AT329*#REF!)</f>
        <v>#REF!</v>
      </c>
      <c r="AX329" s="35" t="e">
        <f>#REF!+#REF!+#REF!+#REF!+#REF!+#REF!+#REF!+#REF!+#REF!+#REF!+#REF!+#REF!+#REF!+#REF!+#REF!+#REF!+#REF!+#REF!+#REF!+#REF!+#REF!+#REF!+#REF!</f>
        <v>#REF!</v>
      </c>
      <c r="AY329" s="45" t="s">
        <v>117</v>
      </c>
      <c r="AZ329" s="45" t="s">
        <v>579</v>
      </c>
      <c r="BA329" s="45"/>
      <c r="BB329" s="45"/>
      <c r="BC329" s="45"/>
      <c r="BD329" s="45"/>
      <c r="BE329" s="26" t="s">
        <v>95</v>
      </c>
      <c r="BF329" s="26"/>
      <c r="BG329" s="26"/>
      <c r="BH329" s="26" t="s">
        <v>95</v>
      </c>
      <c r="BI329" s="26" t="s">
        <v>486</v>
      </c>
      <c r="BJ329" s="26" t="s">
        <v>945</v>
      </c>
      <c r="BK329" s="26" t="s">
        <v>946</v>
      </c>
      <c r="BL329" s="26" t="s">
        <v>528</v>
      </c>
      <c r="BM329" s="26"/>
      <c r="BN329" s="26" t="s">
        <v>128</v>
      </c>
      <c r="BO329" s="26"/>
      <c r="BP329" s="26">
        <v>1</v>
      </c>
      <c r="BQ329" s="26">
        <v>1</v>
      </c>
      <c r="BR329" s="26">
        <v>2</v>
      </c>
      <c r="BS329" s="26">
        <v>2</v>
      </c>
      <c r="BT329" s="26" t="s">
        <v>824</v>
      </c>
      <c r="BU329" s="42" t="s">
        <v>947</v>
      </c>
      <c r="BV329" s="26" t="s">
        <v>705</v>
      </c>
      <c r="BW329" s="26"/>
    </row>
    <row r="330" spans="1:75" ht="90" x14ac:dyDescent="0.25">
      <c r="A330" s="24" t="s">
        <v>75</v>
      </c>
      <c r="B330" s="37" t="s">
        <v>76</v>
      </c>
      <c r="C330" s="39">
        <v>25749</v>
      </c>
      <c r="D330" s="40">
        <v>491</v>
      </c>
      <c r="E330" s="26"/>
      <c r="F330" s="26"/>
      <c r="G330" s="42" t="s">
        <v>100</v>
      </c>
      <c r="H330" s="43"/>
      <c r="I330" s="44" t="s">
        <v>132</v>
      </c>
      <c r="J330" s="45"/>
      <c r="K330" s="41" t="s">
        <v>1334</v>
      </c>
      <c r="L330" s="26" t="s">
        <v>81</v>
      </c>
      <c r="M330" s="26" t="s">
        <v>948</v>
      </c>
      <c r="N330" s="26" t="s">
        <v>949</v>
      </c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>
        <v>-1</v>
      </c>
      <c r="AT330" s="26">
        <v>-1</v>
      </c>
      <c r="AU330" s="46" t="e">
        <f t="shared" si="9"/>
        <v>#REF!</v>
      </c>
      <c r="AV330" s="35">
        <f t="shared" si="10"/>
        <v>2</v>
      </c>
      <c r="AW330" s="35" t="e">
        <f>(O330*#REF!)+(P330*#REF!)+(Q330*#REF!)+(R330*#REF!)+(S330*#REF!)+(T330*#REF!)+(U330*#REF!)+(V330*#REF!)+(W330*#REF!)+(X330*#REF!)+(Y330*#REF!)+(Z330*#REF!)+(AA330*#REF!)+(AB330*#REF!)+(AC330*#REF!)+(AD330*#REF!)+(AE330*#REF!)+(AF330*#REF!)+(AG330*#REF!)+(AH330*#REF!)+(AI330*#REF!)+(AJ330*#REF!)+(AK330*#REF!)+(AL330*#REF!)+(AM330*#REF!)+(AN330*#REF!)+(AO330*#REF!)+(AP330*#REF!)+(AQ330*#REF!)+(AR330*#REF!)+(AS330*#REF!)+(AT330*#REF!)</f>
        <v>#REF!</v>
      </c>
      <c r="AX330" s="35" t="e">
        <f>#REF!+#REF!</f>
        <v>#REF!</v>
      </c>
      <c r="AY330" s="45"/>
      <c r="AZ330" s="45"/>
      <c r="BA330" s="45"/>
      <c r="BB330" s="45"/>
      <c r="BC330" s="45"/>
      <c r="BD330" s="45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 t="s">
        <v>638</v>
      </c>
      <c r="BO330" s="26"/>
      <c r="BP330" s="26"/>
      <c r="BQ330" s="26"/>
      <c r="BR330" s="26"/>
      <c r="BS330" s="26"/>
      <c r="BT330" s="26"/>
      <c r="BU330" s="42" t="s">
        <v>950</v>
      </c>
      <c r="BV330" s="26"/>
      <c r="BW330" s="26"/>
    </row>
    <row r="331" spans="1:75" ht="33.75" x14ac:dyDescent="0.25">
      <c r="A331" s="24" t="s">
        <v>75</v>
      </c>
      <c r="B331" s="37" t="s">
        <v>76</v>
      </c>
      <c r="C331" s="39">
        <v>25750</v>
      </c>
      <c r="D331" s="40">
        <v>492</v>
      </c>
      <c r="E331" s="26">
        <v>1505</v>
      </c>
      <c r="F331" s="26"/>
      <c r="G331" s="42" t="s">
        <v>78</v>
      </c>
      <c r="H331" s="43"/>
      <c r="I331" s="44" t="s">
        <v>137</v>
      </c>
      <c r="J331" s="45"/>
      <c r="K331" s="41" t="s">
        <v>1334</v>
      </c>
      <c r="L331" s="26" t="s">
        <v>81</v>
      </c>
      <c r="M331" s="26" t="s">
        <v>82</v>
      </c>
      <c r="N331" s="26" t="s">
        <v>102</v>
      </c>
      <c r="O331" s="26">
        <v>-1</v>
      </c>
      <c r="P331" s="26">
        <v>-1</v>
      </c>
      <c r="Q331" s="26">
        <v>-1</v>
      </c>
      <c r="R331" s="26">
        <v>-1</v>
      </c>
      <c r="S331" s="26">
        <v>0</v>
      </c>
      <c r="T331" s="26"/>
      <c r="U331" s="26"/>
      <c r="V331" s="26">
        <v>-1</v>
      </c>
      <c r="W331" s="26">
        <v>0</v>
      </c>
      <c r="X331" s="26">
        <v>-1</v>
      </c>
      <c r="Y331" s="26">
        <v>-1</v>
      </c>
      <c r="Z331" s="26">
        <v>0</v>
      </c>
      <c r="AA331" s="26">
        <v>-1</v>
      </c>
      <c r="AB331" s="26">
        <v>-1</v>
      </c>
      <c r="AC331" s="26">
        <v>-1</v>
      </c>
      <c r="AD331" s="26">
        <v>0</v>
      </c>
      <c r="AE331" s="26">
        <v>-1</v>
      </c>
      <c r="AF331" s="26"/>
      <c r="AG331" s="26">
        <v>-1</v>
      </c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>
        <v>-1</v>
      </c>
      <c r="AT331" s="26">
        <v>-1</v>
      </c>
      <c r="AU331" s="46" t="e">
        <f t="shared" si="9"/>
        <v>#REF!</v>
      </c>
      <c r="AV331" s="35">
        <f t="shared" si="10"/>
        <v>18</v>
      </c>
      <c r="AW331" s="35" t="e">
        <f>(O331*#REF!)+(P331*#REF!)+(Q331*#REF!)+(R331*#REF!)+(S331*#REF!)+(T331*#REF!)+(U331*#REF!)+(V331*#REF!)+(W331*#REF!)+(X331*#REF!)+(Y331*#REF!)+(Z331*#REF!)+(AA331*#REF!)+(AB331*#REF!)+(AC331*#REF!)+(AD331*#REF!)+(AE331*#REF!)+(AF331*#REF!)+(AG331*#REF!)+(AH331*#REF!)+(AI331*#REF!)+(AJ331*#REF!)+(AK331*#REF!)+(AL331*#REF!)+(AM331*#REF!)+(AN331*#REF!)+(AO331*#REF!)+(AP331*#REF!)+(AQ331*#REF!)+(AR331*#REF!)+(AS331*#REF!)+(AT331*#REF!)</f>
        <v>#REF!</v>
      </c>
      <c r="AX331" s="35" t="e">
        <f>#REF!+#REF!+#REF!+#REF!+#REF!+#REF!+#REF!+#REF!+#REF!+#REF!+#REF!+#REF!+#REF!+#REF!+#REF!+#REF!+#REF!+#REF!</f>
        <v>#REF!</v>
      </c>
      <c r="AY331" s="45"/>
      <c r="AZ331" s="45"/>
      <c r="BA331" s="45"/>
      <c r="BB331" s="45"/>
      <c r="BC331" s="45"/>
      <c r="BD331" s="45"/>
      <c r="BE331" s="26"/>
      <c r="BF331" s="26"/>
      <c r="BG331" s="26"/>
      <c r="BH331" s="26" t="s">
        <v>84</v>
      </c>
      <c r="BI331" s="26" t="s">
        <v>85</v>
      </c>
      <c r="BJ331" s="26" t="s">
        <v>102</v>
      </c>
      <c r="BK331" s="26"/>
      <c r="BL331" s="26" t="s">
        <v>86</v>
      </c>
      <c r="BM331" s="26"/>
      <c r="BN331" s="26" t="s">
        <v>951</v>
      </c>
      <c r="BO331" s="26"/>
      <c r="BP331" s="26">
        <v>1</v>
      </c>
      <c r="BQ331" s="26">
        <v>1</v>
      </c>
      <c r="BR331" s="26">
        <v>1</v>
      </c>
      <c r="BS331" s="26">
        <v>1</v>
      </c>
      <c r="BT331" s="26"/>
      <c r="BU331" s="42"/>
      <c r="BV331" s="26" t="s">
        <v>905</v>
      </c>
      <c r="BW331" s="26"/>
    </row>
    <row r="332" spans="1:75" ht="56.25" x14ac:dyDescent="0.25">
      <c r="A332" s="24" t="s">
        <v>75</v>
      </c>
      <c r="B332" s="37" t="s">
        <v>76</v>
      </c>
      <c r="C332" s="39">
        <v>25751</v>
      </c>
      <c r="D332" s="40">
        <v>493</v>
      </c>
      <c r="E332" s="26">
        <v>1491</v>
      </c>
      <c r="F332" s="26"/>
      <c r="G332" s="42" t="s">
        <v>113</v>
      </c>
      <c r="H332" s="43"/>
      <c r="I332" s="44" t="s">
        <v>175</v>
      </c>
      <c r="J332" s="45"/>
      <c r="K332" s="41" t="s">
        <v>1334</v>
      </c>
      <c r="L332" s="26" t="s">
        <v>81</v>
      </c>
      <c r="M332" s="26" t="s">
        <v>82</v>
      </c>
      <c r="N332" s="26" t="s">
        <v>272</v>
      </c>
      <c r="O332" s="26">
        <v>1</v>
      </c>
      <c r="P332" s="26">
        <v>1</v>
      </c>
      <c r="Q332" s="26">
        <v>0</v>
      </c>
      <c r="R332" s="26">
        <v>1</v>
      </c>
      <c r="S332" s="26">
        <v>0</v>
      </c>
      <c r="T332" s="26"/>
      <c r="U332" s="26">
        <v>1</v>
      </c>
      <c r="V332" s="26"/>
      <c r="W332" s="26">
        <v>1</v>
      </c>
      <c r="X332" s="26">
        <v>1</v>
      </c>
      <c r="Y332" s="26">
        <v>1</v>
      </c>
      <c r="Z332" s="26"/>
      <c r="AA332" s="26">
        <v>1</v>
      </c>
      <c r="AB332" s="26">
        <v>1</v>
      </c>
      <c r="AC332" s="26">
        <v>1</v>
      </c>
      <c r="AD332" s="26">
        <v>0</v>
      </c>
      <c r="AE332" s="26">
        <v>1</v>
      </c>
      <c r="AF332" s="26">
        <v>1</v>
      </c>
      <c r="AG332" s="26">
        <v>2</v>
      </c>
      <c r="AH332" s="26"/>
      <c r="AI332" s="26">
        <v>1</v>
      </c>
      <c r="AJ332" s="26">
        <v>1</v>
      </c>
      <c r="AK332" s="26"/>
      <c r="AL332" s="26">
        <v>1</v>
      </c>
      <c r="AM332" s="26">
        <v>0</v>
      </c>
      <c r="AN332" s="26">
        <v>1</v>
      </c>
      <c r="AO332" s="26">
        <v>1</v>
      </c>
      <c r="AP332" s="26">
        <v>1</v>
      </c>
      <c r="AQ332" s="26">
        <v>1</v>
      </c>
      <c r="AR332" s="26"/>
      <c r="AS332" s="26">
        <v>0</v>
      </c>
      <c r="AT332" s="26">
        <v>1</v>
      </c>
      <c r="AU332" s="46" t="e">
        <f t="shared" si="9"/>
        <v>#REF!</v>
      </c>
      <c r="AV332" s="35">
        <f t="shared" si="10"/>
        <v>26</v>
      </c>
      <c r="AW332" s="35" t="e">
        <f>(O332*#REF!)+(P332*#REF!)+(Q332*#REF!)+(R332*#REF!)+(S332*#REF!)+(T332*#REF!)+(U332*#REF!)+(V332*#REF!)+(W332*#REF!)+(X332*#REF!)+(Y332*#REF!)+(Z332*#REF!)+(AA332*#REF!)+(AB332*#REF!)+(AC332*#REF!)+(AD332*#REF!)+(AE332*#REF!)+(AF332*#REF!)+(AG332*#REF!)+(AH332*#REF!)+(AI332*#REF!)+(AJ332*#REF!)+(AK332*#REF!)+(AL332*#REF!)+(AM332*#REF!)+(AN332*#REF!)+(AO332*#REF!)+(AP332*#REF!)+(AQ332*#REF!)+(AR332*#REF!)+(AS332*#REF!)+(AT332*#REF!)</f>
        <v>#REF!</v>
      </c>
      <c r="AX332" s="35" t="e">
        <f>#REF!+#REF!+#REF!+#REF!+#REF!+#REF!+#REF!+#REF!+#REF!+#REF!+#REF!+#REF!+#REF!+#REF!+#REF!+#REF!+#REF!+#REF!+#REF!+#REF!+#REF!+#REF!+#REF!+#REF!+#REF!+#REF!</f>
        <v>#REF!</v>
      </c>
      <c r="AY332" s="45" t="s">
        <v>115</v>
      </c>
      <c r="AZ332" s="45" t="s">
        <v>591</v>
      </c>
      <c r="BA332" s="45" t="s">
        <v>116</v>
      </c>
      <c r="BB332" s="45" t="s">
        <v>827</v>
      </c>
      <c r="BC332" s="45"/>
      <c r="BD332" s="45" t="s">
        <v>117</v>
      </c>
      <c r="BE332" s="26"/>
      <c r="BF332" s="26"/>
      <c r="BG332" s="26"/>
      <c r="BH332" s="26" t="s">
        <v>84</v>
      </c>
      <c r="BI332" s="26" t="s">
        <v>85</v>
      </c>
      <c r="BJ332" s="26" t="s">
        <v>141</v>
      </c>
      <c r="BK332" s="26"/>
      <c r="BL332" s="26" t="s">
        <v>86</v>
      </c>
      <c r="BM332" s="26"/>
      <c r="BN332" s="26" t="s">
        <v>952</v>
      </c>
      <c r="BO332" s="26"/>
      <c r="BP332" s="26">
        <v>1</v>
      </c>
      <c r="BQ332" s="26">
        <v>1</v>
      </c>
      <c r="BR332" s="26">
        <v>1</v>
      </c>
      <c r="BS332" s="26"/>
      <c r="BT332" s="26" t="s">
        <v>275</v>
      </c>
      <c r="BU332" s="42"/>
      <c r="BV332" s="26" t="s">
        <v>561</v>
      </c>
      <c r="BW332" s="26"/>
    </row>
    <row r="333" spans="1:75" ht="180" x14ac:dyDescent="0.25">
      <c r="A333" s="24" t="s">
        <v>75</v>
      </c>
      <c r="B333" s="37" t="s">
        <v>76</v>
      </c>
      <c r="C333" s="39">
        <v>25752</v>
      </c>
      <c r="D333" s="40">
        <v>494</v>
      </c>
      <c r="E333" s="26">
        <v>1485</v>
      </c>
      <c r="F333" s="26"/>
      <c r="G333" s="42" t="s">
        <v>100</v>
      </c>
      <c r="H333" s="43" t="s">
        <v>114</v>
      </c>
      <c r="I333" s="44" t="s">
        <v>144</v>
      </c>
      <c r="J333" s="45"/>
      <c r="K333" s="41" t="s">
        <v>1334</v>
      </c>
      <c r="L333" s="26" t="s">
        <v>133</v>
      </c>
      <c r="M333" s="26" t="s">
        <v>953</v>
      </c>
      <c r="N333" s="26" t="s">
        <v>954</v>
      </c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46" t="e">
        <f t="shared" si="9"/>
        <v>#REF!</v>
      </c>
      <c r="AV333" s="35">
        <f t="shared" si="10"/>
        <v>0</v>
      </c>
      <c r="AW333" s="35" t="e">
        <f>(O333*#REF!)+(P333*#REF!)+(Q333*#REF!)+(R333*#REF!)+(S333*#REF!)+(T333*#REF!)+(U333*#REF!)+(V333*#REF!)+(W333*#REF!)+(X333*#REF!)+(Y333*#REF!)+(Z333*#REF!)+(AA333*#REF!)+(AB333*#REF!)+(AC333*#REF!)+(AD333*#REF!)+(AE333*#REF!)+(AF333*#REF!)+(AG333*#REF!)+(AH333*#REF!)+(AI333*#REF!)+(AJ333*#REF!)+(AK333*#REF!)+(AL333*#REF!)+(AM333*#REF!)+(AN333*#REF!)+(AO333*#REF!)+(AP333*#REF!)+(AQ333*#REF!)+(AR333*#REF!)+(AS333*#REF!)+(AT333*#REF!)</f>
        <v>#REF!</v>
      </c>
      <c r="AX333" s="35">
        <f>O13+P13+Q13+R13+S13+U13+V13+W13+X13+AC13+AD13+AF13+AG13+AS13+AT13</f>
        <v>0</v>
      </c>
      <c r="AY333" s="45"/>
      <c r="AZ333" s="45"/>
      <c r="BA333" s="45"/>
      <c r="BB333" s="45"/>
      <c r="BC333" s="45"/>
      <c r="BD333" s="45"/>
      <c r="BE333" s="26"/>
      <c r="BF333" s="26"/>
      <c r="BG333" s="26"/>
      <c r="BH333" s="26"/>
      <c r="BI333" s="26"/>
      <c r="BJ333" s="26"/>
      <c r="BK333" s="26"/>
      <c r="BL333" s="26"/>
      <c r="BM333" s="26" t="s">
        <v>955</v>
      </c>
      <c r="BN333" s="26" t="s">
        <v>956</v>
      </c>
      <c r="BO333" s="26" t="s">
        <v>957</v>
      </c>
      <c r="BP333" s="26"/>
      <c r="BQ333" s="26"/>
      <c r="BR333" s="26"/>
      <c r="BS333" s="26"/>
      <c r="BT333" s="26"/>
      <c r="BU333" s="42"/>
      <c r="BV333" s="26" t="s">
        <v>958</v>
      </c>
      <c r="BW333" s="26" t="s">
        <v>959</v>
      </c>
    </row>
    <row r="334" spans="1:75" ht="45" x14ac:dyDescent="0.25">
      <c r="A334" s="24" t="s">
        <v>75</v>
      </c>
      <c r="B334" s="37" t="s">
        <v>76</v>
      </c>
      <c r="C334" s="39">
        <v>25753</v>
      </c>
      <c r="D334" s="40">
        <v>495</v>
      </c>
      <c r="E334" s="26">
        <v>1482</v>
      </c>
      <c r="F334" s="26"/>
      <c r="G334" s="42" t="s">
        <v>276</v>
      </c>
      <c r="H334" s="43" t="s">
        <v>79</v>
      </c>
      <c r="I334" s="44" t="s">
        <v>206</v>
      </c>
      <c r="J334" s="45"/>
      <c r="K334" s="41" t="s">
        <v>1334</v>
      </c>
      <c r="L334" s="26" t="s">
        <v>81</v>
      </c>
      <c r="M334" s="26" t="s">
        <v>328</v>
      </c>
      <c r="N334" s="26" t="s">
        <v>329</v>
      </c>
      <c r="O334" s="26">
        <v>1</v>
      </c>
      <c r="P334" s="26">
        <v>1</v>
      </c>
      <c r="Q334" s="26">
        <v>1</v>
      </c>
      <c r="R334" s="26">
        <v>1</v>
      </c>
      <c r="S334" s="26">
        <v>-2</v>
      </c>
      <c r="T334" s="26">
        <v>0</v>
      </c>
      <c r="U334" s="26">
        <v>0</v>
      </c>
      <c r="V334" s="26">
        <v>0</v>
      </c>
      <c r="W334" s="26">
        <v>0</v>
      </c>
      <c r="X334" s="26">
        <v>1</v>
      </c>
      <c r="Y334" s="26">
        <v>1</v>
      </c>
      <c r="Z334" s="26"/>
      <c r="AA334" s="26">
        <v>0</v>
      </c>
      <c r="AB334" s="26">
        <v>-1</v>
      </c>
      <c r="AC334" s="26">
        <v>0</v>
      </c>
      <c r="AD334" s="26">
        <v>1</v>
      </c>
      <c r="AE334" s="26">
        <v>-1</v>
      </c>
      <c r="AF334" s="26">
        <v>0</v>
      </c>
      <c r="AG334" s="26">
        <v>-1</v>
      </c>
      <c r="AH334" s="26">
        <v>-2</v>
      </c>
      <c r="AI334" s="26">
        <v>-1</v>
      </c>
      <c r="AJ334" s="26">
        <v>-1</v>
      </c>
      <c r="AK334" s="26"/>
      <c r="AL334" s="26">
        <v>1</v>
      </c>
      <c r="AM334" s="26">
        <v>1</v>
      </c>
      <c r="AN334" s="26">
        <v>-1</v>
      </c>
      <c r="AO334" s="26">
        <v>-1</v>
      </c>
      <c r="AP334" s="26">
        <v>-1</v>
      </c>
      <c r="AQ334" s="26">
        <v>0</v>
      </c>
      <c r="AR334" s="26"/>
      <c r="AS334" s="26">
        <v>-1</v>
      </c>
      <c r="AT334" s="26">
        <v>-1</v>
      </c>
      <c r="AU334" s="46" t="e">
        <f t="shared" si="9"/>
        <v>#REF!</v>
      </c>
      <c r="AV334" s="35">
        <f t="shared" si="10"/>
        <v>29</v>
      </c>
      <c r="AW334" s="35" t="e">
        <f>(O334*#REF!)+(P334*#REF!)+(Q334*#REF!)+(R334*#REF!)+(S334*#REF!)+(T334*#REF!)+(U334*#REF!)+(V334*#REF!)+(W334*#REF!)+(X334*#REF!)+(Y334*#REF!)+(Z334*#REF!)+(AA334*#REF!)+(AB334*#REF!)+(AC334*#REF!)+(AD334*#REF!)+(AE334*#REF!)+(AF334*#REF!)+(AG334*#REF!)+(AH334*#REF!)+(AI334*#REF!)+(AJ334*#REF!)+(AK334*#REF!)+(AL334*#REF!)+(AM334*#REF!)+(AN334*#REF!)+(AO334*#REF!)+(AP334*#REF!)+(AQ334*#REF!)+(AR334*#REF!)+(AS334*#REF!)+(AT334*#REF!)</f>
        <v>#REF!</v>
      </c>
      <c r="AX334" s="35" t="e">
        <f>#REF!+#REF!+#REF!+#REF!+#REF!+#REF!+#REF!+#REF!+#REF!+#REF!+#REF!+#REF!+#REF!+#REF!+#REF!+#REF!+#REF!+#REF!+#REF!+#REF!+#REF!+#REF!+#REF!+#REF!+#REF!+#REF!+#REF!+#REF!+#REF!</f>
        <v>#REF!</v>
      </c>
      <c r="AY334" s="45" t="s">
        <v>115</v>
      </c>
      <c r="AZ334" s="45" t="s">
        <v>353</v>
      </c>
      <c r="BA334" s="45" t="s">
        <v>93</v>
      </c>
      <c r="BB334" s="45" t="s">
        <v>263</v>
      </c>
      <c r="BC334" s="45" t="s">
        <v>116</v>
      </c>
      <c r="BD334" s="45" t="s">
        <v>117</v>
      </c>
      <c r="BE334" s="26" t="s">
        <v>282</v>
      </c>
      <c r="BF334" s="26"/>
      <c r="BG334" s="26"/>
      <c r="BH334" s="26" t="s">
        <v>95</v>
      </c>
      <c r="BI334" s="26" t="s">
        <v>562</v>
      </c>
      <c r="BJ334" s="26" t="s">
        <v>823</v>
      </c>
      <c r="BK334" s="26" t="s">
        <v>960</v>
      </c>
      <c r="BL334" s="26" t="s">
        <v>337</v>
      </c>
      <c r="BM334" s="26"/>
      <c r="BN334" s="26" t="s">
        <v>128</v>
      </c>
      <c r="BO334" s="26"/>
      <c r="BP334" s="26">
        <v>3</v>
      </c>
      <c r="BQ334" s="26">
        <v>2</v>
      </c>
      <c r="BR334" s="26">
        <v>3</v>
      </c>
      <c r="BS334" s="26">
        <v>2</v>
      </c>
      <c r="BT334" s="26" t="s">
        <v>824</v>
      </c>
      <c r="BU334" s="42" t="s">
        <v>961</v>
      </c>
      <c r="BV334" s="26" t="s">
        <v>802</v>
      </c>
      <c r="BW334" s="26" t="s">
        <v>130</v>
      </c>
    </row>
    <row r="335" spans="1:75" ht="67.5" x14ac:dyDescent="0.25">
      <c r="A335" s="24" t="s">
        <v>75</v>
      </c>
      <c r="B335" s="37" t="s">
        <v>76</v>
      </c>
      <c r="C335" s="39">
        <v>25754</v>
      </c>
      <c r="D335" s="40">
        <v>496</v>
      </c>
      <c r="E335" s="26">
        <v>1553</v>
      </c>
      <c r="F335" s="26"/>
      <c r="G335" s="42" t="s">
        <v>100</v>
      </c>
      <c r="H335" s="43"/>
      <c r="I335" s="44" t="s">
        <v>132</v>
      </c>
      <c r="J335" s="45"/>
      <c r="K335" s="41" t="s">
        <v>1334</v>
      </c>
      <c r="L335" s="26" t="s">
        <v>81</v>
      </c>
      <c r="M335" s="26" t="s">
        <v>151</v>
      </c>
      <c r="N335" s="26" t="s">
        <v>962</v>
      </c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46" t="e">
        <f t="shared" si="9"/>
        <v>#REF!</v>
      </c>
      <c r="AV335" s="35">
        <f t="shared" si="10"/>
        <v>0</v>
      </c>
      <c r="AW335" s="35" t="e">
        <f>(O335*#REF!)+(P335*#REF!)+(Q335*#REF!)+(R335*#REF!)+(S335*#REF!)+(T335*#REF!)+(U335*#REF!)+(V335*#REF!)+(W335*#REF!)+(X335*#REF!)+(Y335*#REF!)+(Z335*#REF!)+(AA335*#REF!)+(AB335*#REF!)+(AC335*#REF!)+(AD335*#REF!)+(AE335*#REF!)+(AF335*#REF!)+(AG335*#REF!)+(AH335*#REF!)+(AI335*#REF!)+(AJ335*#REF!)+(AK335*#REF!)+(AL335*#REF!)+(AM335*#REF!)+(AN335*#REF!)+(AO335*#REF!)+(AP335*#REF!)+(AQ335*#REF!)+(AR335*#REF!)+(AS335*#REF!)+(AT335*#REF!)</f>
        <v>#REF!</v>
      </c>
      <c r="AX335" s="35">
        <v>0</v>
      </c>
      <c r="AY335" s="45"/>
      <c r="AZ335" s="45"/>
      <c r="BA335" s="45"/>
      <c r="BB335" s="45"/>
      <c r="BC335" s="45"/>
      <c r="BD335" s="45"/>
      <c r="BE335" s="26"/>
      <c r="BF335" s="26"/>
      <c r="BG335" s="26"/>
      <c r="BH335" s="26"/>
      <c r="BI335" s="26"/>
      <c r="BJ335" s="26"/>
      <c r="BK335" s="26"/>
      <c r="BL335" s="26"/>
      <c r="BM335" s="26" t="s">
        <v>963</v>
      </c>
      <c r="BN335" s="26" t="s">
        <v>964</v>
      </c>
      <c r="BO335" s="26"/>
      <c r="BP335" s="26"/>
      <c r="BQ335" s="26"/>
      <c r="BR335" s="26"/>
      <c r="BS335" s="26"/>
      <c r="BT335" s="26"/>
      <c r="BU335" s="42"/>
      <c r="BV335" s="26"/>
      <c r="BW335" s="26"/>
    </row>
    <row r="336" spans="1:75" ht="157.5" x14ac:dyDescent="0.25">
      <c r="A336" s="24" t="s">
        <v>75</v>
      </c>
      <c r="B336" s="37" t="s">
        <v>76</v>
      </c>
      <c r="C336" s="39">
        <v>25755</v>
      </c>
      <c r="D336" s="40">
        <v>497</v>
      </c>
      <c r="E336" s="26">
        <v>1539</v>
      </c>
      <c r="F336" s="26"/>
      <c r="G336" s="42" t="s">
        <v>113</v>
      </c>
      <c r="H336" s="43" t="s">
        <v>114</v>
      </c>
      <c r="I336" s="44" t="s">
        <v>114</v>
      </c>
      <c r="J336" s="45"/>
      <c r="K336" s="41" t="s">
        <v>1334</v>
      </c>
      <c r="L336" s="26" t="s">
        <v>81</v>
      </c>
      <c r="M336" s="26" t="s">
        <v>89</v>
      </c>
      <c r="N336" s="26" t="s">
        <v>333</v>
      </c>
      <c r="O336" s="26">
        <v>1</v>
      </c>
      <c r="P336" s="26">
        <v>1</v>
      </c>
      <c r="Q336" s="26">
        <v>1</v>
      </c>
      <c r="R336" s="26">
        <v>1</v>
      </c>
      <c r="S336" s="26">
        <v>2</v>
      </c>
      <c r="T336" s="26">
        <v>1</v>
      </c>
      <c r="U336" s="26">
        <v>1</v>
      </c>
      <c r="V336" s="26"/>
      <c r="W336" s="26">
        <v>1</v>
      </c>
      <c r="X336" s="26">
        <v>2</v>
      </c>
      <c r="Y336" s="26">
        <v>-1</v>
      </c>
      <c r="Z336" s="26"/>
      <c r="AA336" s="26">
        <v>1</v>
      </c>
      <c r="AB336" s="26">
        <v>0</v>
      </c>
      <c r="AC336" s="26">
        <v>1</v>
      </c>
      <c r="AD336" s="26">
        <v>-1</v>
      </c>
      <c r="AE336" s="26">
        <v>-1</v>
      </c>
      <c r="AF336" s="26">
        <v>1</v>
      </c>
      <c r="AG336" s="26">
        <v>1</v>
      </c>
      <c r="AH336" s="26"/>
      <c r="AI336" s="26">
        <v>-1</v>
      </c>
      <c r="AJ336" s="26"/>
      <c r="AK336" s="26"/>
      <c r="AL336" s="26"/>
      <c r="AM336" s="26"/>
      <c r="AN336" s="26"/>
      <c r="AO336" s="26"/>
      <c r="AP336" s="26"/>
      <c r="AQ336" s="26">
        <v>2</v>
      </c>
      <c r="AR336" s="26"/>
      <c r="AS336" s="26">
        <v>1</v>
      </c>
      <c r="AT336" s="26">
        <v>1</v>
      </c>
      <c r="AU336" s="46" t="e">
        <f t="shared" si="9"/>
        <v>#REF!</v>
      </c>
      <c r="AV336" s="35">
        <f t="shared" si="10"/>
        <v>21</v>
      </c>
      <c r="AW336" s="35" t="e">
        <f>(O336*#REF!)+(P336*#REF!)+(Q336*#REF!)+(R336*#REF!)+(S336*#REF!)+(T336*#REF!)+(U336*#REF!)+(V336*#REF!)+(W336*#REF!)+(X336*#REF!)+(Y336*#REF!)+(Z336*#REF!)+(AA336*#REF!)+(AB336*#REF!)+(AC336*#REF!)+(AD336*#REF!)+(AE336*#REF!)+(AF336*#REF!)+(AG336*#REF!)+(AH336*#REF!)+(AI336*#REF!)+(AJ336*#REF!)+(AK336*#REF!)+(AL336*#REF!)+(AM336*#REF!)+(AN336*#REF!)+(AO336*#REF!)+(AP336*#REF!)+(AQ336*#REF!)+(AR336*#REF!)+(AS336*#REF!)+(AT336*#REF!)</f>
        <v>#REF!</v>
      </c>
      <c r="AX336" s="35" t="e">
        <f>#REF!+#REF!+#REF!+#REF!+#REF!+#REF!+#REF!+#REF!+#REF!+#REF!+#REF!+#REF!+#REF!+#REF!+#REF!+#REF!+#REF!+#REF!+#REF!+#REF!+#REF!</f>
        <v>#REF!</v>
      </c>
      <c r="AY336" s="45" t="s">
        <v>411</v>
      </c>
      <c r="AZ336" s="45" t="s">
        <v>411</v>
      </c>
      <c r="BA336" s="45" t="s">
        <v>93</v>
      </c>
      <c r="BB336" s="45" t="s">
        <v>115</v>
      </c>
      <c r="BC336" s="45"/>
      <c r="BD336" s="45"/>
      <c r="BE336" s="26" t="s">
        <v>95</v>
      </c>
      <c r="BF336" s="26"/>
      <c r="BG336" s="26"/>
      <c r="BH336" s="26" t="s">
        <v>95</v>
      </c>
      <c r="BI336" s="26" t="s">
        <v>486</v>
      </c>
      <c r="BJ336" s="26" t="s">
        <v>823</v>
      </c>
      <c r="BK336" s="26" t="s">
        <v>412</v>
      </c>
      <c r="BL336" s="26" t="s">
        <v>337</v>
      </c>
      <c r="BM336" s="26"/>
      <c r="BN336" s="26" t="s">
        <v>128</v>
      </c>
      <c r="BO336" s="26"/>
      <c r="BP336" s="26">
        <v>3</v>
      </c>
      <c r="BQ336" s="26">
        <v>2</v>
      </c>
      <c r="BR336" s="26">
        <v>2</v>
      </c>
      <c r="BS336" s="26">
        <v>2</v>
      </c>
      <c r="BT336" s="26" t="s">
        <v>965</v>
      </c>
      <c r="BU336" s="42" t="s">
        <v>966</v>
      </c>
      <c r="BV336" s="26" t="s">
        <v>967</v>
      </c>
      <c r="BW336" s="26"/>
    </row>
    <row r="337" spans="1:75" ht="56.25" x14ac:dyDescent="0.25">
      <c r="A337" s="24" t="s">
        <v>75</v>
      </c>
      <c r="B337" s="37" t="s">
        <v>76</v>
      </c>
      <c r="C337" s="39">
        <v>25756</v>
      </c>
      <c r="D337" s="40">
        <v>499</v>
      </c>
      <c r="E337" s="26">
        <v>1513</v>
      </c>
      <c r="F337" s="26"/>
      <c r="G337" s="42" t="s">
        <v>113</v>
      </c>
      <c r="H337" s="43"/>
      <c r="I337" s="44" t="s">
        <v>175</v>
      </c>
      <c r="J337" s="45"/>
      <c r="K337" s="41" t="s">
        <v>1334</v>
      </c>
      <c r="L337" s="26" t="s">
        <v>81</v>
      </c>
      <c r="M337" s="26" t="s">
        <v>89</v>
      </c>
      <c r="N337" s="26" t="s">
        <v>333</v>
      </c>
      <c r="O337" s="26">
        <v>1</v>
      </c>
      <c r="P337" s="26">
        <v>1</v>
      </c>
      <c r="Q337" s="26">
        <v>1</v>
      </c>
      <c r="R337" s="26">
        <v>1</v>
      </c>
      <c r="S337" s="26">
        <v>1</v>
      </c>
      <c r="T337" s="26">
        <v>1</v>
      </c>
      <c r="U337" s="26">
        <v>2</v>
      </c>
      <c r="V337" s="26"/>
      <c r="W337" s="26">
        <v>1</v>
      </c>
      <c r="X337" s="26"/>
      <c r="Y337" s="26">
        <v>1</v>
      </c>
      <c r="Z337" s="26"/>
      <c r="AA337" s="26">
        <v>1</v>
      </c>
      <c r="AB337" s="26">
        <v>1</v>
      </c>
      <c r="AC337" s="26">
        <v>1</v>
      </c>
      <c r="AD337" s="26">
        <v>0</v>
      </c>
      <c r="AE337" s="26">
        <v>-1</v>
      </c>
      <c r="AF337" s="26">
        <v>1</v>
      </c>
      <c r="AG337" s="26">
        <v>2</v>
      </c>
      <c r="AH337" s="26">
        <v>0</v>
      </c>
      <c r="AI337" s="26">
        <v>1</v>
      </c>
      <c r="AJ337" s="26">
        <v>1</v>
      </c>
      <c r="AK337" s="26"/>
      <c r="AL337" s="26"/>
      <c r="AM337" s="26"/>
      <c r="AN337" s="26">
        <v>1</v>
      </c>
      <c r="AO337" s="26">
        <v>1</v>
      </c>
      <c r="AP337" s="26"/>
      <c r="AQ337" s="26">
        <v>1</v>
      </c>
      <c r="AR337" s="26">
        <v>1</v>
      </c>
      <c r="AS337" s="26">
        <v>1</v>
      </c>
      <c r="AT337" s="26">
        <v>1</v>
      </c>
      <c r="AU337" s="46" t="e">
        <f t="shared" si="9"/>
        <v>#REF!</v>
      </c>
      <c r="AV337" s="35">
        <f t="shared" si="10"/>
        <v>25</v>
      </c>
      <c r="AW337" s="35" t="e">
        <f>(O337*#REF!)+(P337*#REF!)+(Q337*#REF!)+(R337*#REF!)+(S337*#REF!)+(T337*#REF!)+(U337*#REF!)+(V337*#REF!)+(W337*#REF!)+(X337*#REF!)+(Y337*#REF!)+(Z337*#REF!)+(AA337*#REF!)+(AB337*#REF!)+(AC337*#REF!)+(AD337*#REF!)+(AE337*#REF!)+(AF337*#REF!)+(AG337*#REF!)+(AH337*#REF!)+(AI337*#REF!)+(AJ337*#REF!)+(AK337*#REF!)+(AL337*#REF!)+(AM337*#REF!)+(AN337*#REF!)+(AO337*#REF!)+(AP337*#REF!)+(AQ337*#REF!)+(AR337*#REF!)+(AS337*#REF!)+(AT337*#REF!)</f>
        <v>#REF!</v>
      </c>
      <c r="AX337" s="35" t="e">
        <f>#REF!+#REF!+#REF!+#REF!+#REF!+#REF!+#REF!+#REF!+#REF!+#REF!+#REF!+#REF!+#REF!+#REF!+#REF!+#REF!+#REF!+#REF!+#REF!+#REF!+#REF!+#REF!+#REF!+#REF!+#REF!</f>
        <v>#REF!</v>
      </c>
      <c r="AY337" s="45" t="s">
        <v>411</v>
      </c>
      <c r="AZ337" s="45" t="s">
        <v>263</v>
      </c>
      <c r="BA337" s="45" t="s">
        <v>116</v>
      </c>
      <c r="BB337" s="45" t="s">
        <v>115</v>
      </c>
      <c r="BC337" s="45" t="s">
        <v>140</v>
      </c>
      <c r="BD337" s="45" t="s">
        <v>117</v>
      </c>
      <c r="BE337" s="26" t="s">
        <v>95</v>
      </c>
      <c r="BF337" s="26"/>
      <c r="BG337" s="26"/>
      <c r="BH337" s="26" t="s">
        <v>95</v>
      </c>
      <c r="BI337" s="26" t="s">
        <v>486</v>
      </c>
      <c r="BJ337" s="26" t="s">
        <v>690</v>
      </c>
      <c r="BK337" s="26" t="s">
        <v>968</v>
      </c>
      <c r="BL337" s="26" t="s">
        <v>445</v>
      </c>
      <c r="BM337" s="26"/>
      <c r="BN337" s="26" t="s">
        <v>128</v>
      </c>
      <c r="BO337" s="26"/>
      <c r="BP337" s="26">
        <v>3</v>
      </c>
      <c r="BQ337" s="26">
        <v>2</v>
      </c>
      <c r="BR337" s="26">
        <v>2</v>
      </c>
      <c r="BS337" s="26">
        <v>2</v>
      </c>
      <c r="BT337" s="26" t="s">
        <v>965</v>
      </c>
      <c r="BU337" s="42" t="s">
        <v>969</v>
      </c>
      <c r="BV337" s="26" t="s">
        <v>561</v>
      </c>
      <c r="BW337" s="26"/>
    </row>
    <row r="338" spans="1:75" ht="33.75" x14ac:dyDescent="0.25">
      <c r="A338" s="24" t="s">
        <v>75</v>
      </c>
      <c r="B338" s="37" t="s">
        <v>76</v>
      </c>
      <c r="C338" s="50" t="s">
        <v>131</v>
      </c>
      <c r="D338" s="40">
        <v>500</v>
      </c>
      <c r="E338" s="26"/>
      <c r="F338" s="26"/>
      <c r="G338" s="42" t="s">
        <v>100</v>
      </c>
      <c r="H338" s="43"/>
      <c r="I338" s="44" t="s">
        <v>132</v>
      </c>
      <c r="J338" s="45"/>
      <c r="K338" s="41" t="s">
        <v>1334</v>
      </c>
      <c r="L338" s="26" t="s">
        <v>133</v>
      </c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46"/>
      <c r="AV338" s="35"/>
      <c r="AW338" s="35"/>
      <c r="AX338" s="35"/>
      <c r="AY338" s="45"/>
      <c r="AZ338" s="45"/>
      <c r="BA338" s="45"/>
      <c r="BB338" s="45"/>
      <c r="BC338" s="45"/>
      <c r="BD338" s="45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42"/>
      <c r="BV338" s="51" t="s">
        <v>483</v>
      </c>
      <c r="BW338" s="26"/>
    </row>
    <row r="339" spans="1:75" ht="78.75" x14ac:dyDescent="0.25">
      <c r="A339" s="24" t="s">
        <v>75</v>
      </c>
      <c r="B339" s="37" t="s">
        <v>76</v>
      </c>
      <c r="C339" s="39">
        <v>25757</v>
      </c>
      <c r="D339" s="40">
        <v>507</v>
      </c>
      <c r="E339" s="26">
        <v>1568</v>
      </c>
      <c r="F339" s="26"/>
      <c r="G339" s="42" t="s">
        <v>78</v>
      </c>
      <c r="H339" s="43"/>
      <c r="I339" s="44" t="s">
        <v>137</v>
      </c>
      <c r="J339" s="45"/>
      <c r="K339" s="41" t="s">
        <v>1334</v>
      </c>
      <c r="L339" s="26" t="s">
        <v>81</v>
      </c>
      <c r="M339" s="26" t="s">
        <v>328</v>
      </c>
      <c r="N339" s="26" t="s">
        <v>329</v>
      </c>
      <c r="O339" s="26">
        <v>-1</v>
      </c>
      <c r="P339" s="26">
        <v>-1</v>
      </c>
      <c r="Q339" s="26"/>
      <c r="R339" s="26"/>
      <c r="S339" s="26">
        <v>0</v>
      </c>
      <c r="T339" s="26"/>
      <c r="U339" s="26"/>
      <c r="V339" s="26"/>
      <c r="W339" s="26"/>
      <c r="X339" s="26">
        <v>1</v>
      </c>
      <c r="Y339" s="26">
        <v>0</v>
      </c>
      <c r="Z339" s="26"/>
      <c r="AA339" s="26"/>
      <c r="AB339" s="26"/>
      <c r="AC339" s="26"/>
      <c r="AD339" s="26"/>
      <c r="AE339" s="26"/>
      <c r="AF339" s="26">
        <v>-1</v>
      </c>
      <c r="AG339" s="26">
        <v>-2</v>
      </c>
      <c r="AH339" s="26"/>
      <c r="AI339" s="26"/>
      <c r="AJ339" s="26"/>
      <c r="AK339" s="26"/>
      <c r="AL339" s="26"/>
      <c r="AM339" s="26"/>
      <c r="AN339" s="26"/>
      <c r="AO339" s="26"/>
      <c r="AP339" s="26"/>
      <c r="AQ339" s="26">
        <v>-1</v>
      </c>
      <c r="AR339" s="26"/>
      <c r="AS339" s="26">
        <v>-1</v>
      </c>
      <c r="AT339" s="26">
        <v>0</v>
      </c>
      <c r="AU339" s="46" t="e">
        <f t="shared" si="9"/>
        <v>#REF!</v>
      </c>
      <c r="AV339" s="35">
        <f t="shared" si="10"/>
        <v>10</v>
      </c>
      <c r="AW339" s="35" t="e">
        <f>(O339*#REF!)+(P339*#REF!)+(Q339*#REF!)+(R339*#REF!)+(S339*#REF!)+(T339*#REF!)+(U339*#REF!)+(V339*#REF!)+(W339*#REF!)+(X339*#REF!)+(Y339*#REF!)+(Z339*#REF!)+(AA339*#REF!)+(AB339*#REF!)+(AC339*#REF!)+(AD339*#REF!)+(AE339*#REF!)+(AF339*#REF!)+(AG339*#REF!)+(AH339*#REF!)+(AI339*#REF!)+(AJ339*#REF!)+(AK339*#REF!)+(AL339*#REF!)+(AM339*#REF!)+(AN339*#REF!)+(AO339*#REF!)+(AP339*#REF!)+(AQ339*#REF!)+(AR339*#REF!)+(AS339*#REF!)+(AT339*#REF!)</f>
        <v>#REF!</v>
      </c>
      <c r="AX339" s="35" t="e">
        <f>#REF!+#REF!+#REF!+#REF!+#REF!+#REF!+#REF!+#REF!+#REF!+#REF!</f>
        <v>#REF!</v>
      </c>
      <c r="AY339" s="45" t="s">
        <v>386</v>
      </c>
      <c r="AZ339" s="45" t="s">
        <v>105</v>
      </c>
      <c r="BA339" s="45"/>
      <c r="BB339" s="45"/>
      <c r="BC339" s="45"/>
      <c r="BD339" s="45"/>
      <c r="BE339" s="26"/>
      <c r="BF339" s="26"/>
      <c r="BG339" s="26"/>
      <c r="BH339" s="26" t="s">
        <v>95</v>
      </c>
      <c r="BI339" s="26" t="s">
        <v>96</v>
      </c>
      <c r="BJ339" s="26"/>
      <c r="BK339" s="26"/>
      <c r="BL339" s="26" t="s">
        <v>337</v>
      </c>
      <c r="BM339" s="26"/>
      <c r="BN339" s="26" t="s">
        <v>128</v>
      </c>
      <c r="BO339" s="26"/>
      <c r="BP339" s="26">
        <v>2</v>
      </c>
      <c r="BQ339" s="26">
        <v>2</v>
      </c>
      <c r="BR339" s="26">
        <v>2</v>
      </c>
      <c r="BS339" s="26">
        <v>2</v>
      </c>
      <c r="BT339" s="26" t="s">
        <v>965</v>
      </c>
      <c r="BU339" s="42" t="s">
        <v>970</v>
      </c>
      <c r="BV339" s="26" t="s">
        <v>522</v>
      </c>
      <c r="BW339" s="26" t="s">
        <v>849</v>
      </c>
    </row>
    <row r="340" spans="1:75" ht="45" x14ac:dyDescent="0.25">
      <c r="A340" s="24" t="s">
        <v>75</v>
      </c>
      <c r="B340" s="37" t="s">
        <v>76</v>
      </c>
      <c r="C340" s="50" t="s">
        <v>131</v>
      </c>
      <c r="D340" s="40">
        <v>508</v>
      </c>
      <c r="E340" s="26"/>
      <c r="F340" s="26"/>
      <c r="G340" s="42" t="s">
        <v>100</v>
      </c>
      <c r="H340" s="43"/>
      <c r="I340" s="44" t="s">
        <v>132</v>
      </c>
      <c r="J340" s="45"/>
      <c r="K340" s="41" t="s">
        <v>1334</v>
      </c>
      <c r="L340" s="26" t="s">
        <v>133</v>
      </c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46"/>
      <c r="AV340" s="35"/>
      <c r="AW340" s="35"/>
      <c r="AX340" s="35"/>
      <c r="AY340" s="45"/>
      <c r="AZ340" s="45"/>
      <c r="BA340" s="45"/>
      <c r="BB340" s="45"/>
      <c r="BC340" s="45"/>
      <c r="BD340" s="45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42"/>
      <c r="BV340" s="51" t="s">
        <v>971</v>
      </c>
      <c r="BW340" s="26"/>
    </row>
    <row r="341" spans="1:75" ht="78.75" x14ac:dyDescent="0.25">
      <c r="A341" s="24" t="s">
        <v>75</v>
      </c>
      <c r="B341" s="37" t="s">
        <v>76</v>
      </c>
      <c r="C341" s="39">
        <v>25758</v>
      </c>
      <c r="D341" s="40">
        <v>509</v>
      </c>
      <c r="E341" s="26">
        <v>1546</v>
      </c>
      <c r="F341" s="26"/>
      <c r="G341" s="42" t="s">
        <v>78</v>
      </c>
      <c r="H341" s="43"/>
      <c r="I341" s="44" t="s">
        <v>137</v>
      </c>
      <c r="J341" s="45"/>
      <c r="K341" s="41" t="s">
        <v>1334</v>
      </c>
      <c r="L341" s="26" t="s">
        <v>81</v>
      </c>
      <c r="M341" s="26" t="s">
        <v>126</v>
      </c>
      <c r="N341" s="26" t="s">
        <v>162</v>
      </c>
      <c r="O341" s="26"/>
      <c r="P341" s="26"/>
      <c r="Q341" s="26"/>
      <c r="R341" s="26"/>
      <c r="S341" s="26">
        <v>1</v>
      </c>
      <c r="T341" s="26"/>
      <c r="U341" s="26"/>
      <c r="V341" s="26"/>
      <c r="W341" s="26"/>
      <c r="X341" s="26"/>
      <c r="Y341" s="26"/>
      <c r="Z341" s="26"/>
      <c r="AA341" s="26"/>
      <c r="AB341" s="26">
        <v>-1</v>
      </c>
      <c r="AC341" s="26"/>
      <c r="AD341" s="26"/>
      <c r="AE341" s="26"/>
      <c r="AF341" s="26">
        <v>-1</v>
      </c>
      <c r="AG341" s="26">
        <v>-1</v>
      </c>
      <c r="AH341" s="26"/>
      <c r="AI341" s="26">
        <v>-2</v>
      </c>
      <c r="AJ341" s="26">
        <v>-1</v>
      </c>
      <c r="AK341" s="26"/>
      <c r="AL341" s="26"/>
      <c r="AM341" s="26">
        <v>-1</v>
      </c>
      <c r="AN341" s="26">
        <v>-1</v>
      </c>
      <c r="AO341" s="26">
        <v>-1</v>
      </c>
      <c r="AP341" s="26">
        <v>-1</v>
      </c>
      <c r="AQ341" s="26">
        <v>-1</v>
      </c>
      <c r="AR341" s="26">
        <v>-1</v>
      </c>
      <c r="AS341" s="26">
        <v>-1</v>
      </c>
      <c r="AT341" s="26">
        <v>-1</v>
      </c>
      <c r="AU341" s="46" t="e">
        <f t="shared" si="9"/>
        <v>#REF!</v>
      </c>
      <c r="AV341" s="35">
        <f t="shared" si="10"/>
        <v>14</v>
      </c>
      <c r="AW341" s="35" t="e">
        <f>(O341*#REF!)+(P341*#REF!)+(Q341*#REF!)+(R341*#REF!)+(S341*#REF!)+(T341*#REF!)+(U341*#REF!)+(V341*#REF!)+(W341*#REF!)+(X341*#REF!)+(Y341*#REF!)+(Z341*#REF!)+(AA341*#REF!)+(AB341*#REF!)+(AC341*#REF!)+(AD341*#REF!)+(AE341*#REF!)+(AF341*#REF!)+(AG341*#REF!)+(AH341*#REF!)+(AI341*#REF!)+(AJ341*#REF!)+(AK341*#REF!)+(AL341*#REF!)+(AM341*#REF!)+(AN341*#REF!)+(AO341*#REF!)+(AP341*#REF!)+(AQ341*#REF!)+(AR341*#REF!)+(AS341*#REF!)+(AT341*#REF!)</f>
        <v>#REF!</v>
      </c>
      <c r="AX341" s="35" t="e">
        <f>#REF!+#REF!+#REF!+#REF!+#REF!+#REF!+#REF!+#REF!+#REF!+#REF!+#REF!+#REF!+#REF!+#REF!</f>
        <v>#REF!</v>
      </c>
      <c r="AY341" s="45" t="s">
        <v>91</v>
      </c>
      <c r="AZ341" s="45" t="s">
        <v>92</v>
      </c>
      <c r="BA341" s="45" t="s">
        <v>93</v>
      </c>
      <c r="BB341" s="45"/>
      <c r="BC341" s="45"/>
      <c r="BD341" s="45"/>
      <c r="BE341" s="26" t="s">
        <v>198</v>
      </c>
      <c r="BF341" s="26"/>
      <c r="BG341" s="26"/>
      <c r="BH341" s="26" t="s">
        <v>84</v>
      </c>
      <c r="BI341" s="26" t="s">
        <v>312</v>
      </c>
      <c r="BJ341" s="26" t="s">
        <v>972</v>
      </c>
      <c r="BK341" s="26" t="s">
        <v>264</v>
      </c>
      <c r="BL341" s="26" t="s">
        <v>337</v>
      </c>
      <c r="BM341" s="26"/>
      <c r="BN341" s="26" t="s">
        <v>973</v>
      </c>
      <c r="BO341" s="26"/>
      <c r="BP341" s="26">
        <v>2</v>
      </c>
      <c r="BQ341" s="26">
        <v>1</v>
      </c>
      <c r="BR341" s="26">
        <v>2</v>
      </c>
      <c r="BS341" s="26">
        <v>1</v>
      </c>
      <c r="BT341" s="26" t="s">
        <v>824</v>
      </c>
      <c r="BU341" s="42" t="s">
        <v>974</v>
      </c>
      <c r="BV341" s="26" t="s">
        <v>802</v>
      </c>
      <c r="BW341" s="26"/>
    </row>
    <row r="342" spans="1:75" ht="78.75" x14ac:dyDescent="0.25">
      <c r="A342" s="24" t="s">
        <v>75</v>
      </c>
      <c r="B342" s="37" t="s">
        <v>76</v>
      </c>
      <c r="C342" s="39">
        <v>25759</v>
      </c>
      <c r="D342" s="40">
        <v>510</v>
      </c>
      <c r="E342" s="26">
        <v>1560</v>
      </c>
      <c r="F342" s="26"/>
      <c r="G342" s="42" t="s">
        <v>100</v>
      </c>
      <c r="H342" s="43" t="s">
        <v>79</v>
      </c>
      <c r="I342" s="44" t="s">
        <v>101</v>
      </c>
      <c r="J342" s="45"/>
      <c r="K342" s="41" t="s">
        <v>1334</v>
      </c>
      <c r="L342" s="26" t="s">
        <v>81</v>
      </c>
      <c r="M342" s="26" t="s">
        <v>151</v>
      </c>
      <c r="N342" s="26" t="s">
        <v>975</v>
      </c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46" t="e">
        <f t="shared" si="9"/>
        <v>#REF!</v>
      </c>
      <c r="AV342" s="35">
        <f t="shared" si="10"/>
        <v>0</v>
      </c>
      <c r="AW342" s="35" t="e">
        <f>(O342*#REF!)+(P342*#REF!)+(Q342*#REF!)+(R342*#REF!)+(S342*#REF!)+(T342*#REF!)+(U342*#REF!)+(V342*#REF!)+(W342*#REF!)+(X342*#REF!)+(Y342*#REF!)+(Z342*#REF!)+(AA342*#REF!)+(AB342*#REF!)+(AC342*#REF!)+(AD342*#REF!)+(AE342*#REF!)+(AF342*#REF!)+(AG342*#REF!)+(AH342*#REF!)+(AI342*#REF!)+(AJ342*#REF!)+(AK342*#REF!)+(AL342*#REF!)+(AM342*#REF!)+(AN342*#REF!)+(AO342*#REF!)+(AP342*#REF!)+(AQ342*#REF!)+(AR342*#REF!)+(AS342*#REF!)+(AT342*#REF!)</f>
        <v>#REF!</v>
      </c>
      <c r="AX342" s="35">
        <f>O514+P514+S514+X514+Y514+AF514+AG514+AQ514+AS514+AT514</f>
        <v>0</v>
      </c>
      <c r="AY342" s="45"/>
      <c r="AZ342" s="45"/>
      <c r="BA342" s="45"/>
      <c r="BB342" s="45"/>
      <c r="BC342" s="45"/>
      <c r="BD342" s="45"/>
      <c r="BE342" s="26"/>
      <c r="BF342" s="26"/>
      <c r="BG342" s="26"/>
      <c r="BH342" s="26"/>
      <c r="BI342" s="26"/>
      <c r="BJ342" s="26"/>
      <c r="BK342" s="26"/>
      <c r="BL342" s="26"/>
      <c r="BM342" s="26" t="s">
        <v>976</v>
      </c>
      <c r="BN342" s="26" t="s">
        <v>977</v>
      </c>
      <c r="BO342" s="26"/>
      <c r="BP342" s="26"/>
      <c r="BQ342" s="26"/>
      <c r="BR342" s="26"/>
      <c r="BS342" s="26"/>
      <c r="BT342" s="26"/>
      <c r="BU342" s="42" t="s">
        <v>978</v>
      </c>
      <c r="BV342" s="26" t="s">
        <v>773</v>
      </c>
      <c r="BW342" s="26"/>
    </row>
    <row r="343" spans="1:75" ht="191.25" x14ac:dyDescent="0.25">
      <c r="A343" s="24" t="s">
        <v>75</v>
      </c>
      <c r="B343" s="37" t="s">
        <v>76</v>
      </c>
      <c r="C343" s="39">
        <v>25760</v>
      </c>
      <c r="D343" s="40">
        <v>511</v>
      </c>
      <c r="E343" s="26">
        <v>1555</v>
      </c>
      <c r="F343" s="26"/>
      <c r="G343" s="42" t="s">
        <v>100</v>
      </c>
      <c r="H343" s="43" t="s">
        <v>79</v>
      </c>
      <c r="I343" s="44" t="s">
        <v>101</v>
      </c>
      <c r="J343" s="45"/>
      <c r="K343" s="41" t="s">
        <v>1334</v>
      </c>
      <c r="L343" s="26" t="s">
        <v>133</v>
      </c>
      <c r="M343" s="26" t="s">
        <v>230</v>
      </c>
      <c r="N343" s="26" t="s">
        <v>455</v>
      </c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46" t="e">
        <f t="shared" si="9"/>
        <v>#REF!</v>
      </c>
      <c r="AV343" s="35">
        <f t="shared" si="10"/>
        <v>0</v>
      </c>
      <c r="AW343" s="35" t="e">
        <f>(O343*#REF!)+(P343*#REF!)+(Q343*#REF!)+(R343*#REF!)+(S343*#REF!)+(T343*#REF!)+(U343*#REF!)+(V343*#REF!)+(W343*#REF!)+(X343*#REF!)+(Y343*#REF!)+(Z343*#REF!)+(AA343*#REF!)+(AB343*#REF!)+(AC343*#REF!)+(AD343*#REF!)+(AE343*#REF!)+(AF343*#REF!)+(AG343*#REF!)+(AH343*#REF!)+(AI343*#REF!)+(AJ343*#REF!)+(AK343*#REF!)+(AL343*#REF!)+(AM343*#REF!)+(AN343*#REF!)+(AO343*#REF!)+(AP343*#REF!)+(AQ343*#REF!)+(AR343*#REF!)+(AS343*#REF!)+(AT343*#REF!)</f>
        <v>#REF!</v>
      </c>
      <c r="AX343" s="35">
        <f>O3+P3+S3+X3+Y3+AF3+AG3+AQ3+AS3+AT3</f>
        <v>-8</v>
      </c>
      <c r="AY343" s="45"/>
      <c r="AZ343" s="45"/>
      <c r="BA343" s="45"/>
      <c r="BB343" s="45"/>
      <c r="BC343" s="45"/>
      <c r="BD343" s="45"/>
      <c r="BE343" s="26"/>
      <c r="BF343" s="26"/>
      <c r="BG343" s="26"/>
      <c r="BH343" s="26"/>
      <c r="BI343" s="26"/>
      <c r="BJ343" s="26"/>
      <c r="BK343" s="26"/>
      <c r="BL343" s="26"/>
      <c r="BM343" s="26" t="s">
        <v>979</v>
      </c>
      <c r="BN343" s="26" t="s">
        <v>86</v>
      </c>
      <c r="BO343" s="26" t="s">
        <v>980</v>
      </c>
      <c r="BP343" s="26"/>
      <c r="BQ343" s="26"/>
      <c r="BR343" s="26"/>
      <c r="BS343" s="26"/>
      <c r="BT343" s="26"/>
      <c r="BU343" s="42"/>
      <c r="BV343" s="26" t="s">
        <v>802</v>
      </c>
      <c r="BW343" s="26"/>
    </row>
    <row r="344" spans="1:75" ht="33.75" x14ac:dyDescent="0.25">
      <c r="A344" s="24" t="s">
        <v>75</v>
      </c>
      <c r="B344" s="37" t="s">
        <v>76</v>
      </c>
      <c r="C344" s="50" t="s">
        <v>131</v>
      </c>
      <c r="D344" s="40">
        <v>512</v>
      </c>
      <c r="E344" s="26"/>
      <c r="F344" s="26"/>
      <c r="G344" s="42" t="s">
        <v>100</v>
      </c>
      <c r="H344" s="43"/>
      <c r="I344" s="44" t="s">
        <v>132</v>
      </c>
      <c r="J344" s="45"/>
      <c r="K344" s="41" t="s">
        <v>1334</v>
      </c>
      <c r="L344" s="26" t="s">
        <v>81</v>
      </c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46"/>
      <c r="AV344" s="35"/>
      <c r="AW344" s="35"/>
      <c r="AX344" s="35"/>
      <c r="AY344" s="45"/>
      <c r="AZ344" s="45"/>
      <c r="BA344" s="45"/>
      <c r="BB344" s="45"/>
      <c r="BC344" s="45"/>
      <c r="BD344" s="45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42"/>
      <c r="BV344" s="51" t="s">
        <v>926</v>
      </c>
      <c r="BW344" s="26"/>
    </row>
    <row r="345" spans="1:75" ht="33.75" x14ac:dyDescent="0.25">
      <c r="A345" s="24" t="s">
        <v>75</v>
      </c>
      <c r="B345" s="37" t="s">
        <v>76</v>
      </c>
      <c r="C345" s="39">
        <v>25761</v>
      </c>
      <c r="D345" s="40">
        <v>513</v>
      </c>
      <c r="E345" s="26">
        <v>1574</v>
      </c>
      <c r="F345" s="26"/>
      <c r="G345" s="42" t="s">
        <v>276</v>
      </c>
      <c r="H345" s="43" t="s">
        <v>79</v>
      </c>
      <c r="I345" s="44" t="s">
        <v>206</v>
      </c>
      <c r="J345" s="45"/>
      <c r="K345" s="41" t="s">
        <v>1334</v>
      </c>
      <c r="L345" s="26" t="s">
        <v>81</v>
      </c>
      <c r="M345" s="26" t="s">
        <v>89</v>
      </c>
      <c r="N345" s="26" t="s">
        <v>90</v>
      </c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>
        <v>0</v>
      </c>
      <c r="AT345" s="26">
        <v>0</v>
      </c>
      <c r="AU345" s="46" t="e">
        <f t="shared" si="9"/>
        <v>#REF!</v>
      </c>
      <c r="AV345" s="35">
        <f t="shared" si="10"/>
        <v>2</v>
      </c>
      <c r="AW345" s="35" t="e">
        <f>(O345*#REF!)+(P345*#REF!)+(Q345*#REF!)+(R345*#REF!)+(S345*#REF!)+(T345*#REF!)+(U345*#REF!)+(V345*#REF!)+(W345*#REF!)+(X345*#REF!)+(Y345*#REF!)+(Z345*#REF!)+(AA345*#REF!)+(AB345*#REF!)+(AC345*#REF!)+(AD345*#REF!)+(AE345*#REF!)+(AF345*#REF!)+(AG345*#REF!)+(AH345*#REF!)+(AI345*#REF!)+(AJ345*#REF!)+(AK345*#REF!)+(AL345*#REF!)+(AM345*#REF!)+(AN345*#REF!)+(AO345*#REF!)+(AP345*#REF!)+(AQ345*#REF!)+(AR345*#REF!)+(AS345*#REF!)+(AT345*#REF!)</f>
        <v>#REF!</v>
      </c>
      <c r="AX345" s="35" t="e">
        <f>#REF!+#REF!</f>
        <v>#REF!</v>
      </c>
      <c r="AY345" s="45"/>
      <c r="AZ345" s="45"/>
      <c r="BA345" s="45"/>
      <c r="BB345" s="45"/>
      <c r="BC345" s="45"/>
      <c r="BD345" s="45"/>
      <c r="BE345" s="26"/>
      <c r="BF345" s="26"/>
      <c r="BG345" s="26"/>
      <c r="BH345" s="26" t="s">
        <v>95</v>
      </c>
      <c r="BI345" s="26" t="s">
        <v>96</v>
      </c>
      <c r="BJ345" s="26"/>
      <c r="BK345" s="26"/>
      <c r="BL345" s="26" t="s">
        <v>981</v>
      </c>
      <c r="BM345" s="26"/>
      <c r="BN345" s="26" t="s">
        <v>128</v>
      </c>
      <c r="BO345" s="26"/>
      <c r="BP345" s="26"/>
      <c r="BQ345" s="26"/>
      <c r="BR345" s="26"/>
      <c r="BS345" s="26">
        <v>2</v>
      </c>
      <c r="BT345" s="26"/>
      <c r="BU345" s="42" t="s">
        <v>862</v>
      </c>
      <c r="BV345" s="26" t="s">
        <v>352</v>
      </c>
      <c r="BW345" s="26"/>
    </row>
    <row r="346" spans="1:75" ht="90" x14ac:dyDescent="0.25">
      <c r="A346" s="24" t="s">
        <v>75</v>
      </c>
      <c r="B346" s="37" t="s">
        <v>76</v>
      </c>
      <c r="C346" s="39">
        <v>25762</v>
      </c>
      <c r="D346" s="40">
        <v>514</v>
      </c>
      <c r="E346" s="26">
        <v>1566</v>
      </c>
      <c r="F346" s="26"/>
      <c r="G346" s="42" t="s">
        <v>100</v>
      </c>
      <c r="H346" s="43"/>
      <c r="I346" s="44" t="s">
        <v>132</v>
      </c>
      <c r="J346" s="45"/>
      <c r="K346" s="41" t="s">
        <v>1334</v>
      </c>
      <c r="L346" s="26" t="s">
        <v>81</v>
      </c>
      <c r="M346" s="26" t="s">
        <v>151</v>
      </c>
      <c r="N346" s="26" t="s">
        <v>982</v>
      </c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46" t="e">
        <f t="shared" si="9"/>
        <v>#REF!</v>
      </c>
      <c r="AV346" s="35">
        <f t="shared" si="10"/>
        <v>0</v>
      </c>
      <c r="AW346" s="35" t="e">
        <f>(O346*#REF!)+(P346*#REF!)+(Q346*#REF!)+(R346*#REF!)+(S346*#REF!)+(T346*#REF!)+(U346*#REF!)+(V346*#REF!)+(W346*#REF!)+(X346*#REF!)+(Y346*#REF!)+(Z346*#REF!)+(AA346*#REF!)+(AB346*#REF!)+(AC346*#REF!)+(AD346*#REF!)+(AE346*#REF!)+(AF346*#REF!)+(AG346*#REF!)+(AH346*#REF!)+(AI346*#REF!)+(AJ346*#REF!)+(AK346*#REF!)+(AL346*#REF!)+(AM346*#REF!)+(AN346*#REF!)+(AO346*#REF!)+(AP346*#REF!)+(AQ346*#REF!)+(AR346*#REF!)+(AS346*#REF!)+(AT346*#REF!)</f>
        <v>#REF!</v>
      </c>
      <c r="AX346" s="35">
        <f>O5+P5+S5+X5+Y5+AF5+AG5+AQ5+AS5+AT5</f>
        <v>0</v>
      </c>
      <c r="AY346" s="45"/>
      <c r="AZ346" s="45"/>
      <c r="BA346" s="45"/>
      <c r="BB346" s="45"/>
      <c r="BC346" s="45"/>
      <c r="BD346" s="45"/>
      <c r="BE346" s="26"/>
      <c r="BF346" s="26"/>
      <c r="BG346" s="26"/>
      <c r="BH346" s="26"/>
      <c r="BI346" s="26"/>
      <c r="BJ346" s="26"/>
      <c r="BK346" s="26"/>
      <c r="BL346" s="26"/>
      <c r="BM346" s="26" t="s">
        <v>879</v>
      </c>
      <c r="BN346" s="26" t="s">
        <v>983</v>
      </c>
      <c r="BO346" s="26" t="s">
        <v>984</v>
      </c>
      <c r="BP346" s="26"/>
      <c r="BQ346" s="26"/>
      <c r="BR346" s="26"/>
      <c r="BS346" s="26"/>
      <c r="BT346" s="26"/>
      <c r="BU346" s="42" t="s">
        <v>985</v>
      </c>
      <c r="BV346" s="26"/>
      <c r="BW346" s="26"/>
    </row>
    <row r="347" spans="1:75" ht="33.75" x14ac:dyDescent="0.25">
      <c r="A347" s="24" t="s">
        <v>75</v>
      </c>
      <c r="B347" s="37" t="s">
        <v>76</v>
      </c>
      <c r="C347" s="50" t="s">
        <v>131</v>
      </c>
      <c r="D347" s="40">
        <v>515</v>
      </c>
      <c r="E347" s="26"/>
      <c r="F347" s="26"/>
      <c r="G347" s="42" t="s">
        <v>100</v>
      </c>
      <c r="H347" s="43"/>
      <c r="I347" s="44" t="s">
        <v>132</v>
      </c>
      <c r="J347" s="45"/>
      <c r="K347" s="41" t="s">
        <v>1334</v>
      </c>
      <c r="L347" s="26" t="s">
        <v>133</v>
      </c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46"/>
      <c r="AV347" s="35"/>
      <c r="AW347" s="35"/>
      <c r="AX347" s="35"/>
      <c r="AY347" s="45"/>
      <c r="AZ347" s="45"/>
      <c r="BA347" s="45"/>
      <c r="BB347" s="45"/>
      <c r="BC347" s="45"/>
      <c r="BD347" s="45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42"/>
      <c r="BV347" s="51" t="s">
        <v>483</v>
      </c>
      <c r="BW347" s="26"/>
    </row>
    <row r="348" spans="1:75" ht="33.75" x14ac:dyDescent="0.25">
      <c r="A348" s="24" t="s">
        <v>75</v>
      </c>
      <c r="B348" s="37" t="s">
        <v>76</v>
      </c>
      <c r="C348" s="50" t="s">
        <v>131</v>
      </c>
      <c r="D348" s="40">
        <v>516</v>
      </c>
      <c r="E348" s="26"/>
      <c r="F348" s="26"/>
      <c r="G348" s="42" t="s">
        <v>100</v>
      </c>
      <c r="H348" s="43"/>
      <c r="I348" s="44" t="s">
        <v>132</v>
      </c>
      <c r="J348" s="45"/>
      <c r="K348" s="41" t="s">
        <v>1334</v>
      </c>
      <c r="L348" s="26" t="s">
        <v>133</v>
      </c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46"/>
      <c r="AV348" s="35"/>
      <c r="AW348" s="35"/>
      <c r="AX348" s="35"/>
      <c r="AY348" s="45"/>
      <c r="AZ348" s="45"/>
      <c r="BA348" s="45"/>
      <c r="BB348" s="45"/>
      <c r="BC348" s="45"/>
      <c r="BD348" s="45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42"/>
      <c r="BV348" s="51" t="s">
        <v>483</v>
      </c>
      <c r="BW348" s="26"/>
    </row>
    <row r="349" spans="1:75" ht="33.75" x14ac:dyDescent="0.25">
      <c r="A349" s="24" t="s">
        <v>75</v>
      </c>
      <c r="B349" s="37" t="s">
        <v>76</v>
      </c>
      <c r="C349" s="39">
        <v>25763</v>
      </c>
      <c r="D349" s="40">
        <v>517</v>
      </c>
      <c r="E349" s="26">
        <v>1689</v>
      </c>
      <c r="F349" s="26"/>
      <c r="G349" s="42" t="s">
        <v>113</v>
      </c>
      <c r="H349" s="43"/>
      <c r="I349" s="44" t="s">
        <v>175</v>
      </c>
      <c r="J349" s="45"/>
      <c r="K349" s="41" t="s">
        <v>1334</v>
      </c>
      <c r="L349" s="26" t="s">
        <v>81</v>
      </c>
      <c r="M349" s="26" t="s">
        <v>126</v>
      </c>
      <c r="N349" s="26" t="s">
        <v>598</v>
      </c>
      <c r="O349" s="26">
        <v>1</v>
      </c>
      <c r="P349" s="26">
        <v>1</v>
      </c>
      <c r="Q349" s="26">
        <v>1</v>
      </c>
      <c r="R349" s="26">
        <v>1</v>
      </c>
      <c r="S349" s="26">
        <v>1</v>
      </c>
      <c r="T349" s="26">
        <v>1</v>
      </c>
      <c r="U349" s="26">
        <v>2</v>
      </c>
      <c r="V349" s="26">
        <v>1</v>
      </c>
      <c r="W349" s="26">
        <v>1</v>
      </c>
      <c r="X349" s="26">
        <v>2</v>
      </c>
      <c r="Y349" s="26">
        <v>1</v>
      </c>
      <c r="Z349" s="26"/>
      <c r="AA349" s="26">
        <v>1</v>
      </c>
      <c r="AB349" s="26">
        <v>1</v>
      </c>
      <c r="AC349" s="26">
        <v>1</v>
      </c>
      <c r="AD349" s="26">
        <v>0</v>
      </c>
      <c r="AE349" s="26">
        <v>1</v>
      </c>
      <c r="AF349" s="26">
        <v>1</v>
      </c>
      <c r="AG349" s="26">
        <v>1</v>
      </c>
      <c r="AH349" s="26">
        <v>1</v>
      </c>
      <c r="AI349" s="26">
        <v>1</v>
      </c>
      <c r="AJ349" s="26">
        <v>1</v>
      </c>
      <c r="AK349" s="26">
        <v>1</v>
      </c>
      <c r="AL349" s="26">
        <v>1</v>
      </c>
      <c r="AM349" s="26">
        <v>1</v>
      </c>
      <c r="AN349" s="26">
        <v>1</v>
      </c>
      <c r="AO349" s="26">
        <v>1</v>
      </c>
      <c r="AP349" s="26">
        <v>1</v>
      </c>
      <c r="AQ349" s="26">
        <v>1</v>
      </c>
      <c r="AR349" s="26">
        <v>1</v>
      </c>
      <c r="AS349" s="26">
        <v>1</v>
      </c>
      <c r="AT349" s="26">
        <v>1</v>
      </c>
      <c r="AU349" s="46" t="e">
        <f t="shared" si="9"/>
        <v>#REF!</v>
      </c>
      <c r="AV349" s="35">
        <f t="shared" si="10"/>
        <v>31</v>
      </c>
      <c r="AW349" s="35" t="e">
        <f>(O349*#REF!)+(P349*#REF!)+(Q349*#REF!)+(R349*#REF!)+(S349*#REF!)+(T349*#REF!)+(U349*#REF!)+(V349*#REF!)+(W349*#REF!)+(X349*#REF!)+(Y349*#REF!)+(Z349*#REF!)+(AA349*#REF!)+(AB349*#REF!)+(AC349*#REF!)+(AD349*#REF!)+(AE349*#REF!)+(AF349*#REF!)+(AG349*#REF!)+(AH349*#REF!)+(AI349*#REF!)+(AJ349*#REF!)+(AK349*#REF!)+(AL349*#REF!)+(AM349*#REF!)+(AN349*#REF!)+(AO349*#REF!)+(AP349*#REF!)+(AQ349*#REF!)+(AR349*#REF!)+(AS349*#REF!)+(AT349*#REF!)</f>
        <v>#REF!</v>
      </c>
      <c r="AX349" s="35" t="e">
        <f>#REF!+#REF!+#REF!+#REF!+#REF!+#REF!+#REF!+#REF!+#REF!+#REF!+#REF!+#REF!+#REF!+#REF!+#REF!+#REF!+#REF!+#REF!+#REF!+#REF!+#REF!+#REF!+#REF!+#REF!+#REF!+#REF!+#REF!+#REF!+#REF!+#REF!+#REF!</f>
        <v>#REF!</v>
      </c>
      <c r="AY349" s="45" t="s">
        <v>115</v>
      </c>
      <c r="AZ349" s="45" t="s">
        <v>263</v>
      </c>
      <c r="BA349" s="45" t="s">
        <v>116</v>
      </c>
      <c r="BB349" s="45" t="s">
        <v>986</v>
      </c>
      <c r="BC349" s="45" t="s">
        <v>116</v>
      </c>
      <c r="BD349" s="45" t="s">
        <v>117</v>
      </c>
      <c r="BE349" s="26" t="s">
        <v>198</v>
      </c>
      <c r="BF349" s="26"/>
      <c r="BG349" s="26"/>
      <c r="BH349" s="26" t="s">
        <v>118</v>
      </c>
      <c r="BI349" s="26" t="s">
        <v>472</v>
      </c>
      <c r="BJ349" s="26" t="s">
        <v>102</v>
      </c>
      <c r="BK349" s="26" t="s">
        <v>397</v>
      </c>
      <c r="BL349" s="26" t="s">
        <v>528</v>
      </c>
      <c r="BM349" s="26"/>
      <c r="BN349" s="26" t="s">
        <v>987</v>
      </c>
      <c r="BO349" s="26"/>
      <c r="BP349" s="26">
        <v>2</v>
      </c>
      <c r="BQ349" s="26">
        <v>1</v>
      </c>
      <c r="BR349" s="26">
        <v>2</v>
      </c>
      <c r="BS349" s="26">
        <v>1</v>
      </c>
      <c r="BT349" s="26" t="s">
        <v>965</v>
      </c>
      <c r="BU349" s="42" t="s">
        <v>862</v>
      </c>
      <c r="BV349" s="26" t="s">
        <v>988</v>
      </c>
      <c r="BW349" s="26"/>
    </row>
    <row r="350" spans="1:75" ht="78.75" x14ac:dyDescent="0.25">
      <c r="A350" s="24" t="s">
        <v>75</v>
      </c>
      <c r="B350" s="37" t="s">
        <v>76</v>
      </c>
      <c r="C350" s="39">
        <v>25764</v>
      </c>
      <c r="D350" s="40">
        <v>518</v>
      </c>
      <c r="E350" s="26">
        <v>1594</v>
      </c>
      <c r="F350" s="26"/>
      <c r="G350" s="42" t="s">
        <v>78</v>
      </c>
      <c r="H350" s="43"/>
      <c r="I350" s="44" t="s">
        <v>137</v>
      </c>
      <c r="J350" s="45"/>
      <c r="K350" s="41" t="s">
        <v>1334</v>
      </c>
      <c r="L350" s="26" t="s">
        <v>81</v>
      </c>
      <c r="M350" s="26" t="s">
        <v>82</v>
      </c>
      <c r="N350" s="26" t="s">
        <v>104</v>
      </c>
      <c r="O350" s="26">
        <v>-1</v>
      </c>
      <c r="P350" s="26">
        <v>-1</v>
      </c>
      <c r="Q350" s="26"/>
      <c r="R350" s="26">
        <v>-1</v>
      </c>
      <c r="S350" s="26">
        <v>-1</v>
      </c>
      <c r="T350" s="26"/>
      <c r="U350" s="26"/>
      <c r="V350" s="26">
        <v>0</v>
      </c>
      <c r="W350" s="26"/>
      <c r="X350" s="26">
        <v>-1</v>
      </c>
      <c r="Y350" s="26">
        <v>-1</v>
      </c>
      <c r="Z350" s="26"/>
      <c r="AA350" s="26">
        <v>-1</v>
      </c>
      <c r="AB350" s="26">
        <v>-1</v>
      </c>
      <c r="AC350" s="26"/>
      <c r="AD350" s="26">
        <v>-1</v>
      </c>
      <c r="AE350" s="26">
        <v>-1</v>
      </c>
      <c r="AF350" s="26"/>
      <c r="AG350" s="26">
        <v>0</v>
      </c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>
        <v>-1</v>
      </c>
      <c r="AT350" s="26">
        <v>0</v>
      </c>
      <c r="AU350" s="46" t="e">
        <f t="shared" si="9"/>
        <v>#REF!</v>
      </c>
      <c r="AV350" s="35">
        <f t="shared" si="10"/>
        <v>14</v>
      </c>
      <c r="AW350" s="35" t="e">
        <f>(O350*#REF!)+(P350*#REF!)+(Q350*#REF!)+(R350*#REF!)+(S350*#REF!)+(T350*#REF!)+(U350*#REF!)+(V350*#REF!)+(W350*#REF!)+(X350*#REF!)+(Y350*#REF!)+(Z350*#REF!)+(AA350*#REF!)+(AB350*#REF!)+(AC350*#REF!)+(AD350*#REF!)+(AE350*#REF!)+(AF350*#REF!)+(AG350*#REF!)+(AH350*#REF!)+(AI350*#REF!)+(AJ350*#REF!)+(AK350*#REF!)+(AL350*#REF!)+(AM350*#REF!)+(AN350*#REF!)+(AO350*#REF!)+(AP350*#REF!)+(AQ350*#REF!)+(AR350*#REF!)+(AS350*#REF!)+(AT350*#REF!)</f>
        <v>#REF!</v>
      </c>
      <c r="AX350" s="35" t="e">
        <f>#REF!+#REF!+#REF!+#REF!+#REF!+#REF!+#REF!+#REF!+#REF!+#REF!+#REF!+#REF!+#REF!+#REF!</f>
        <v>#REF!</v>
      </c>
      <c r="AY350" s="45"/>
      <c r="AZ350" s="45" t="s">
        <v>989</v>
      </c>
      <c r="BA350" s="45"/>
      <c r="BB350" s="45"/>
      <c r="BC350" s="45"/>
      <c r="BD350" s="45"/>
      <c r="BE350" s="26"/>
      <c r="BF350" s="26"/>
      <c r="BG350" s="26"/>
      <c r="BH350" s="26" t="s">
        <v>84</v>
      </c>
      <c r="BI350" s="26" t="s">
        <v>254</v>
      </c>
      <c r="BJ350" s="26" t="s">
        <v>601</v>
      </c>
      <c r="BK350" s="26"/>
      <c r="BL350" s="26" t="s">
        <v>918</v>
      </c>
      <c r="BM350" s="26"/>
      <c r="BN350" s="26" t="s">
        <v>990</v>
      </c>
      <c r="BO350" s="26"/>
      <c r="BP350" s="26">
        <v>1</v>
      </c>
      <c r="BQ350" s="26"/>
      <c r="BR350" s="26"/>
      <c r="BS350" s="26"/>
      <c r="BT350" s="26"/>
      <c r="BU350" s="42" t="s">
        <v>991</v>
      </c>
      <c r="BV350" s="26"/>
      <c r="BW350" s="26"/>
    </row>
    <row r="351" spans="1:75" ht="27" x14ac:dyDescent="0.25">
      <c r="A351" s="24" t="s">
        <v>75</v>
      </c>
      <c r="B351" s="37" t="s">
        <v>76</v>
      </c>
      <c r="C351" s="39">
        <v>25765</v>
      </c>
      <c r="D351" s="40">
        <v>519</v>
      </c>
      <c r="E351" s="26">
        <v>1590</v>
      </c>
      <c r="F351" s="26"/>
      <c r="G351" s="42" t="s">
        <v>88</v>
      </c>
      <c r="H351" s="43"/>
      <c r="I351" s="44" t="s">
        <v>137</v>
      </c>
      <c r="J351" s="45" t="s">
        <v>80</v>
      </c>
      <c r="K351" s="41" t="s">
        <v>1334</v>
      </c>
      <c r="L351" s="26" t="s">
        <v>81</v>
      </c>
      <c r="M351" s="26" t="s">
        <v>126</v>
      </c>
      <c r="N351" s="26" t="s">
        <v>269</v>
      </c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>
        <v>-1</v>
      </c>
      <c r="Z351" s="26"/>
      <c r="AA351" s="26">
        <v>-1</v>
      </c>
      <c r="AB351" s="26">
        <v>-1</v>
      </c>
      <c r="AC351" s="26">
        <v>1</v>
      </c>
      <c r="AD351" s="26">
        <v>0</v>
      </c>
      <c r="AE351" s="26">
        <v>-1</v>
      </c>
      <c r="AF351" s="26">
        <v>-1</v>
      </c>
      <c r="AG351" s="26">
        <v>-1</v>
      </c>
      <c r="AH351" s="26"/>
      <c r="AI351" s="26">
        <v>-1</v>
      </c>
      <c r="AJ351" s="26"/>
      <c r="AK351" s="26"/>
      <c r="AL351" s="26">
        <v>0</v>
      </c>
      <c r="AM351" s="26"/>
      <c r="AN351" s="26"/>
      <c r="AO351" s="26"/>
      <c r="AP351" s="26"/>
      <c r="AQ351" s="26">
        <v>1</v>
      </c>
      <c r="AR351" s="26"/>
      <c r="AS351" s="26">
        <v>1</v>
      </c>
      <c r="AT351" s="26"/>
      <c r="AU351" s="46" t="e">
        <f t="shared" si="9"/>
        <v>#REF!</v>
      </c>
      <c r="AV351" s="35">
        <f t="shared" si="10"/>
        <v>12</v>
      </c>
      <c r="AW351" s="35" t="e">
        <f>(O351*#REF!)+(P351*#REF!)+(Q351*#REF!)+(R351*#REF!)+(S351*#REF!)+(T351*#REF!)+(U351*#REF!)+(V351*#REF!)+(W351*#REF!)+(X351*#REF!)+(Y351*#REF!)+(Z351*#REF!)+(AA351*#REF!)+(AB351*#REF!)+(AC351*#REF!)+(AD351*#REF!)+(AE351*#REF!)+(AF351*#REF!)+(AG351*#REF!)+(AH351*#REF!)+(AI351*#REF!)+(AJ351*#REF!)+(AK351*#REF!)+(AL351*#REF!)+(AM351*#REF!)+(AN351*#REF!)+(AO351*#REF!)+(AP351*#REF!)+(AQ351*#REF!)+(AR351*#REF!)+(AS351*#REF!)+(AT351*#REF!)</f>
        <v>#REF!</v>
      </c>
      <c r="AX351" s="35" t="e">
        <f>#REF!+#REF!+#REF!+#REF!+#REF!+#REF!+#REF!+#REF!+#REF!+#REF!+#REF!+#REF!</f>
        <v>#REF!</v>
      </c>
      <c r="AY351" s="45" t="s">
        <v>386</v>
      </c>
      <c r="AZ351" s="45" t="s">
        <v>92</v>
      </c>
      <c r="BA351" s="45" t="s">
        <v>93</v>
      </c>
      <c r="BB351" s="45"/>
      <c r="BC351" s="45"/>
      <c r="BD351" s="45"/>
      <c r="BE351" s="26"/>
      <c r="BF351" s="26"/>
      <c r="BG351" s="26"/>
      <c r="BH351" s="26" t="s">
        <v>95</v>
      </c>
      <c r="BI351" s="26" t="s">
        <v>96</v>
      </c>
      <c r="BJ351" s="26" t="s">
        <v>102</v>
      </c>
      <c r="BK351" s="26"/>
      <c r="BL351" s="26"/>
      <c r="BM351" s="26"/>
      <c r="BN351" s="26" t="s">
        <v>128</v>
      </c>
      <c r="BO351" s="26"/>
      <c r="BP351" s="26"/>
      <c r="BQ351" s="26"/>
      <c r="BR351" s="26">
        <v>1</v>
      </c>
      <c r="BS351" s="26">
        <v>1</v>
      </c>
      <c r="BT351" s="26"/>
      <c r="BU351" s="42"/>
      <c r="BV351" s="26"/>
      <c r="BW351" s="26"/>
    </row>
    <row r="352" spans="1:75" ht="27" x14ac:dyDescent="0.25">
      <c r="A352" s="24" t="s">
        <v>75</v>
      </c>
      <c r="B352" s="37" t="s">
        <v>76</v>
      </c>
      <c r="C352" s="39">
        <v>25766</v>
      </c>
      <c r="D352" s="40">
        <v>520</v>
      </c>
      <c r="E352" s="26">
        <v>1593</v>
      </c>
      <c r="F352" s="26"/>
      <c r="G352" s="42" t="s">
        <v>276</v>
      </c>
      <c r="H352" s="43" t="s">
        <v>79</v>
      </c>
      <c r="I352" s="44" t="s">
        <v>206</v>
      </c>
      <c r="J352" s="45" t="s">
        <v>80</v>
      </c>
      <c r="K352" s="41" t="s">
        <v>1334</v>
      </c>
      <c r="L352" s="26" t="s">
        <v>81</v>
      </c>
      <c r="M352" s="26" t="s">
        <v>82</v>
      </c>
      <c r="N352" s="26" t="s">
        <v>150</v>
      </c>
      <c r="O352" s="26"/>
      <c r="P352" s="26"/>
      <c r="Q352" s="26"/>
      <c r="R352" s="26">
        <v>1</v>
      </c>
      <c r="S352" s="26"/>
      <c r="T352" s="26"/>
      <c r="U352" s="26">
        <v>1</v>
      </c>
      <c r="V352" s="26"/>
      <c r="W352" s="26"/>
      <c r="X352" s="26"/>
      <c r="Y352" s="26">
        <v>0</v>
      </c>
      <c r="Z352" s="26"/>
      <c r="AA352" s="26"/>
      <c r="AB352" s="26"/>
      <c r="AC352" s="26">
        <v>-1</v>
      </c>
      <c r="AD352" s="26">
        <v>-1</v>
      </c>
      <c r="AE352" s="26">
        <v>-1</v>
      </c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>
        <v>-1</v>
      </c>
      <c r="AT352" s="26">
        <v>1</v>
      </c>
      <c r="AU352" s="46" t="e">
        <f t="shared" si="9"/>
        <v>#REF!</v>
      </c>
      <c r="AV352" s="35">
        <f t="shared" si="10"/>
        <v>8</v>
      </c>
      <c r="AW352" s="35" t="e">
        <f>(O352*#REF!)+(P352*#REF!)+(Q352*#REF!)+(R352*#REF!)+(S352*#REF!)+(T352*#REF!)+(U352*#REF!)+(V352*#REF!)+(W352*#REF!)+(X352*#REF!)+(Y352*#REF!)+(Z352*#REF!)+(AA352*#REF!)+(AB352*#REF!)+(AC352*#REF!)+(AD352*#REF!)+(AE352*#REF!)+(AF352*#REF!)+(AG352*#REF!)+(AH352*#REF!)+(AI352*#REF!)+(AJ352*#REF!)+(AK352*#REF!)+(AL352*#REF!)+(AM352*#REF!)+(AN352*#REF!)+(AO352*#REF!)+(AP352*#REF!)+(AQ352*#REF!)+(AR352*#REF!)+(AS352*#REF!)+(AT352*#REF!)</f>
        <v>#REF!</v>
      </c>
      <c r="AX352" s="35" t="e">
        <f>#REF!+#REF!+#REF!+#REF!+#REF!+#REF!+#REF!</f>
        <v>#REF!</v>
      </c>
      <c r="AY352" s="45"/>
      <c r="AZ352" s="45"/>
      <c r="BA352" s="45"/>
      <c r="BB352" s="45"/>
      <c r="BC352" s="45"/>
      <c r="BD352" s="45"/>
      <c r="BE352" s="26"/>
      <c r="BF352" s="26"/>
      <c r="BG352" s="26"/>
      <c r="BH352" s="26" t="s">
        <v>84</v>
      </c>
      <c r="BI352" s="26" t="s">
        <v>254</v>
      </c>
      <c r="BJ352" s="26" t="s">
        <v>150</v>
      </c>
      <c r="BK352" s="26"/>
      <c r="BL352" s="26" t="s">
        <v>588</v>
      </c>
      <c r="BM352" s="26"/>
      <c r="BN352" s="26" t="s">
        <v>128</v>
      </c>
      <c r="BO352" s="26"/>
      <c r="BP352" s="26">
        <v>2</v>
      </c>
      <c r="BQ352" s="26"/>
      <c r="BR352" s="26"/>
      <c r="BS352" s="26"/>
      <c r="BT352" s="26"/>
      <c r="BU352" s="42" t="s">
        <v>992</v>
      </c>
      <c r="BV352" s="26" t="s">
        <v>406</v>
      </c>
      <c r="BW352" s="26"/>
    </row>
    <row r="353" spans="1:75" ht="27" x14ac:dyDescent="0.25">
      <c r="A353" s="24" t="s">
        <v>75</v>
      </c>
      <c r="B353" s="37" t="s">
        <v>76</v>
      </c>
      <c r="C353" s="39">
        <v>25767</v>
      </c>
      <c r="D353" s="40">
        <v>523</v>
      </c>
      <c r="E353" s="26">
        <v>1600</v>
      </c>
      <c r="F353" s="26"/>
      <c r="G353" s="42" t="s">
        <v>281</v>
      </c>
      <c r="H353" s="43"/>
      <c r="I353" s="44" t="s">
        <v>175</v>
      </c>
      <c r="J353" s="45" t="s">
        <v>80</v>
      </c>
      <c r="K353" s="41" t="s">
        <v>1334</v>
      </c>
      <c r="L353" s="26" t="s">
        <v>81</v>
      </c>
      <c r="M353" s="26" t="s">
        <v>82</v>
      </c>
      <c r="N353" s="26" t="s">
        <v>150</v>
      </c>
      <c r="O353" s="26">
        <v>1</v>
      </c>
      <c r="P353" s="26">
        <v>1</v>
      </c>
      <c r="Q353" s="26">
        <v>-1</v>
      </c>
      <c r="R353" s="26">
        <v>1</v>
      </c>
      <c r="S353" s="26"/>
      <c r="T353" s="26">
        <v>0</v>
      </c>
      <c r="U353" s="26">
        <v>0</v>
      </c>
      <c r="V353" s="26"/>
      <c r="W353" s="26">
        <v>1</v>
      </c>
      <c r="X353" s="26">
        <v>1</v>
      </c>
      <c r="Y353" s="26">
        <v>1</v>
      </c>
      <c r="Z353" s="26"/>
      <c r="AA353" s="26">
        <v>1</v>
      </c>
      <c r="AB353" s="26">
        <v>1</v>
      </c>
      <c r="AC353" s="26"/>
      <c r="AD353" s="26">
        <v>-1</v>
      </c>
      <c r="AE353" s="26">
        <v>0</v>
      </c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>
        <v>1</v>
      </c>
      <c r="AT353" s="26">
        <v>1</v>
      </c>
      <c r="AU353" s="46" t="e">
        <f t="shared" si="9"/>
        <v>#REF!</v>
      </c>
      <c r="AV353" s="35">
        <f t="shared" si="10"/>
        <v>15</v>
      </c>
      <c r="AW353" s="35" t="e">
        <f>(O353*#REF!)+(P353*#REF!)+(Q353*#REF!)+(R353*#REF!)+(S353*#REF!)+(T353*#REF!)+(U353*#REF!)+(V353*#REF!)+(W353*#REF!)+(X353*#REF!)+(Y353*#REF!)+(Z353*#REF!)+(AA353*#REF!)+(AB353*#REF!)+(AC353*#REF!)+(AD353*#REF!)+(AE353*#REF!)+(AF353*#REF!)+(AG353*#REF!)+(AH353*#REF!)+(AI353*#REF!)+(AJ353*#REF!)+(AK353*#REF!)+(AL353*#REF!)+(AM353*#REF!)+(AN353*#REF!)+(AO353*#REF!)+(AP353*#REF!)+(AQ353*#REF!)+(AR353*#REF!)+(AS353*#REF!)+(AT353*#REF!)</f>
        <v>#REF!</v>
      </c>
      <c r="AX353" s="35" t="e">
        <f>#REF!+#REF!+#REF!+#REF!+#REF!+#REF!+#REF!+#REF!+#REF!+#REF!+#REF!+#REF!+#REF!+#REF!+#REF!</f>
        <v>#REF!</v>
      </c>
      <c r="AY353" s="45"/>
      <c r="AZ353" s="45"/>
      <c r="BA353" s="45"/>
      <c r="BB353" s="45"/>
      <c r="BC353" s="45"/>
      <c r="BD353" s="45"/>
      <c r="BE353" s="26"/>
      <c r="BF353" s="26"/>
      <c r="BG353" s="26"/>
      <c r="BH353" s="26" t="s">
        <v>84</v>
      </c>
      <c r="BI353" s="26" t="s">
        <v>254</v>
      </c>
      <c r="BJ353" s="26" t="s">
        <v>150</v>
      </c>
      <c r="BK353" s="26"/>
      <c r="BL353" s="26" t="s">
        <v>279</v>
      </c>
      <c r="BM353" s="26"/>
      <c r="BN353" s="26" t="s">
        <v>128</v>
      </c>
      <c r="BO353" s="26"/>
      <c r="BP353" s="26"/>
      <c r="BQ353" s="26"/>
      <c r="BR353" s="26"/>
      <c r="BS353" s="26"/>
      <c r="BT353" s="26"/>
      <c r="BU353" s="42"/>
      <c r="BV353" s="26" t="s">
        <v>311</v>
      </c>
      <c r="BW353" s="26"/>
    </row>
    <row r="354" spans="1:75" ht="67.5" x14ac:dyDescent="0.25">
      <c r="A354" s="24" t="s">
        <v>75</v>
      </c>
      <c r="B354" s="37" t="s">
        <v>76</v>
      </c>
      <c r="C354" s="39">
        <v>25768</v>
      </c>
      <c r="D354" s="40">
        <v>524</v>
      </c>
      <c r="E354" s="26">
        <v>1624</v>
      </c>
      <c r="F354" s="26"/>
      <c r="G354" s="42" t="s">
        <v>78</v>
      </c>
      <c r="H354" s="43"/>
      <c r="I354" s="44" t="s">
        <v>137</v>
      </c>
      <c r="J354" s="45" t="s">
        <v>80</v>
      </c>
      <c r="K354" s="41" t="s">
        <v>1334</v>
      </c>
      <c r="L354" s="26" t="s">
        <v>81</v>
      </c>
      <c r="M354" s="26" t="s">
        <v>82</v>
      </c>
      <c r="N354" s="26" t="s">
        <v>104</v>
      </c>
      <c r="O354" s="26">
        <v>-1</v>
      </c>
      <c r="P354" s="26">
        <v>-1</v>
      </c>
      <c r="Q354" s="26"/>
      <c r="R354" s="26">
        <v>-1</v>
      </c>
      <c r="S354" s="26"/>
      <c r="T354" s="26">
        <v>-1</v>
      </c>
      <c r="U354" s="26">
        <v>-1</v>
      </c>
      <c r="V354" s="26"/>
      <c r="W354" s="26"/>
      <c r="X354" s="26"/>
      <c r="Y354" s="26">
        <v>-1</v>
      </c>
      <c r="Z354" s="26"/>
      <c r="AA354" s="26"/>
      <c r="AB354" s="26"/>
      <c r="AC354" s="26"/>
      <c r="AD354" s="26">
        <v>-1</v>
      </c>
      <c r="AE354" s="26">
        <v>-1</v>
      </c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>
        <v>-1</v>
      </c>
      <c r="AT354" s="26">
        <v>-1</v>
      </c>
      <c r="AU354" s="46" t="e">
        <f t="shared" si="9"/>
        <v>#REF!</v>
      </c>
      <c r="AV354" s="35">
        <f t="shared" si="10"/>
        <v>10</v>
      </c>
      <c r="AW354" s="35" t="e">
        <f>(O354*#REF!)+(P354*#REF!)+(Q354*#REF!)+(R354*#REF!)+(S354*#REF!)+(T354*#REF!)+(U354*#REF!)+(V354*#REF!)+(W354*#REF!)+(X354*#REF!)+(Y354*#REF!)+(Z354*#REF!)+(AA354*#REF!)+(AB354*#REF!)+(AC354*#REF!)+(AD354*#REF!)+(AE354*#REF!)+(AF354*#REF!)+(AG354*#REF!)+(AH354*#REF!)+(AI354*#REF!)+(AJ354*#REF!)+(AK354*#REF!)+(AL354*#REF!)+(AM354*#REF!)+(AN354*#REF!)+(AO354*#REF!)+(AP354*#REF!)+(AQ354*#REF!)+(AR354*#REF!)+(AS354*#REF!)+(AT354*#REF!)</f>
        <v>#REF!</v>
      </c>
      <c r="AX354" s="35" t="e">
        <f>#REF!+#REF!+#REF!+#REF!+#REF!+#REF!+#REF!+#REF!+#REF!+#REF!</f>
        <v>#REF!</v>
      </c>
      <c r="AY354" s="45"/>
      <c r="AZ354" s="45"/>
      <c r="BA354" s="45"/>
      <c r="BB354" s="45"/>
      <c r="BC354" s="45"/>
      <c r="BD354" s="45"/>
      <c r="BE354" s="26"/>
      <c r="BF354" s="26"/>
      <c r="BG354" s="26"/>
      <c r="BH354" s="26" t="s">
        <v>84</v>
      </c>
      <c r="BI354" s="26" t="s">
        <v>254</v>
      </c>
      <c r="BJ354" s="26" t="s">
        <v>141</v>
      </c>
      <c r="BK354" s="26"/>
      <c r="BL354" s="26" t="s">
        <v>279</v>
      </c>
      <c r="BM354" s="26"/>
      <c r="BN354" s="26" t="s">
        <v>993</v>
      </c>
      <c r="BO354" s="26"/>
      <c r="BP354" s="26">
        <v>1</v>
      </c>
      <c r="BQ354" s="26">
        <v>1</v>
      </c>
      <c r="BR354" s="26"/>
      <c r="BS354" s="26">
        <v>1</v>
      </c>
      <c r="BT354" s="26"/>
      <c r="BU354" s="42" t="s">
        <v>978</v>
      </c>
      <c r="BV354" s="26"/>
      <c r="BW354" s="26"/>
    </row>
    <row r="355" spans="1:75" ht="67.5" x14ac:dyDescent="0.25">
      <c r="A355" s="24" t="s">
        <v>75</v>
      </c>
      <c r="B355" s="37" t="s">
        <v>76</v>
      </c>
      <c r="C355" s="39">
        <v>25769</v>
      </c>
      <c r="D355" s="40">
        <v>525</v>
      </c>
      <c r="E355" s="26">
        <v>1588</v>
      </c>
      <c r="F355" s="26"/>
      <c r="G355" s="42" t="s">
        <v>224</v>
      </c>
      <c r="H355" s="43"/>
      <c r="I355" s="44" t="s">
        <v>175</v>
      </c>
      <c r="J355" s="45"/>
      <c r="K355" s="41" t="s">
        <v>1334</v>
      </c>
      <c r="L355" s="26" t="s">
        <v>81</v>
      </c>
      <c r="M355" s="26" t="s">
        <v>126</v>
      </c>
      <c r="N355" s="26" t="s">
        <v>127</v>
      </c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>
        <v>1</v>
      </c>
      <c r="AT355" s="26">
        <v>1</v>
      </c>
      <c r="AU355" s="46" t="e">
        <f t="shared" si="9"/>
        <v>#REF!</v>
      </c>
      <c r="AV355" s="35">
        <f t="shared" si="10"/>
        <v>2</v>
      </c>
      <c r="AW355" s="35" t="e">
        <f>(O355*#REF!)+(P355*#REF!)+(Q355*#REF!)+(R355*#REF!)+(S355*#REF!)+(T355*#REF!)+(U355*#REF!)+(V355*#REF!)+(W355*#REF!)+(X355*#REF!)+(Y355*#REF!)+(Z355*#REF!)+(AA355*#REF!)+(AB355*#REF!)+(AC355*#REF!)+(AD355*#REF!)+(AE355*#REF!)+(AF355*#REF!)+(AG355*#REF!)+(AH355*#REF!)+(AI355*#REF!)+(AJ355*#REF!)+(AK355*#REF!)+(AL355*#REF!)+(AM355*#REF!)+(AN355*#REF!)+(AO355*#REF!)+(AP355*#REF!)+(AQ355*#REF!)+(AR355*#REF!)+(AS355*#REF!)+(AT355*#REF!)</f>
        <v>#REF!</v>
      </c>
      <c r="AX355" s="35" t="e">
        <f>#REF!+#REF!</f>
        <v>#REF!</v>
      </c>
      <c r="AY355" s="45"/>
      <c r="AZ355" s="45"/>
      <c r="BA355" s="45"/>
      <c r="BB355" s="45"/>
      <c r="BC355" s="45"/>
      <c r="BD355" s="45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 t="s">
        <v>861</v>
      </c>
      <c r="BO355" s="26"/>
      <c r="BP355" s="26"/>
      <c r="BQ355" s="26"/>
      <c r="BR355" s="26"/>
      <c r="BS355" s="26"/>
      <c r="BT355" s="26"/>
      <c r="BU355" s="42" t="s">
        <v>994</v>
      </c>
      <c r="BV355" s="26"/>
      <c r="BW355" s="26"/>
    </row>
    <row r="356" spans="1:75" ht="27" x14ac:dyDescent="0.25">
      <c r="A356" s="24" t="s">
        <v>75</v>
      </c>
      <c r="B356" s="37" t="s">
        <v>76</v>
      </c>
      <c r="C356" s="39">
        <v>25770</v>
      </c>
      <c r="D356" s="40">
        <v>526</v>
      </c>
      <c r="E356" s="26">
        <v>1584</v>
      </c>
      <c r="F356" s="26"/>
      <c r="G356" s="42" t="s">
        <v>113</v>
      </c>
      <c r="H356" s="43"/>
      <c r="I356" s="44" t="s">
        <v>175</v>
      </c>
      <c r="J356" s="45"/>
      <c r="K356" s="41" t="s">
        <v>1334</v>
      </c>
      <c r="L356" s="26" t="s">
        <v>81</v>
      </c>
      <c r="M356" s="26" t="s">
        <v>82</v>
      </c>
      <c r="N356" s="26" t="s">
        <v>104</v>
      </c>
      <c r="O356" s="26"/>
      <c r="P356" s="26"/>
      <c r="Q356" s="26">
        <v>-1</v>
      </c>
      <c r="R356" s="26"/>
      <c r="S356" s="26">
        <v>1</v>
      </c>
      <c r="T356" s="26">
        <v>1</v>
      </c>
      <c r="U356" s="26"/>
      <c r="V356" s="26">
        <v>1</v>
      </c>
      <c r="W356" s="26">
        <v>1</v>
      </c>
      <c r="X356" s="26">
        <v>1</v>
      </c>
      <c r="Y356" s="26">
        <v>1</v>
      </c>
      <c r="Z356" s="26"/>
      <c r="AA356" s="26">
        <v>1</v>
      </c>
      <c r="AB356" s="26">
        <v>1</v>
      </c>
      <c r="AC356" s="26"/>
      <c r="AD356" s="26">
        <v>1</v>
      </c>
      <c r="AE356" s="26">
        <v>1</v>
      </c>
      <c r="AF356" s="26">
        <v>1</v>
      </c>
      <c r="AG356" s="26">
        <v>1</v>
      </c>
      <c r="AH356" s="26"/>
      <c r="AI356" s="26">
        <v>1</v>
      </c>
      <c r="AJ356" s="26"/>
      <c r="AK356" s="26"/>
      <c r="AL356" s="26"/>
      <c r="AM356" s="26"/>
      <c r="AN356" s="26"/>
      <c r="AO356" s="26"/>
      <c r="AP356" s="26"/>
      <c r="AQ356" s="26">
        <v>1</v>
      </c>
      <c r="AR356" s="26">
        <v>1</v>
      </c>
      <c r="AS356" s="26">
        <v>1</v>
      </c>
      <c r="AT356" s="26">
        <v>1</v>
      </c>
      <c r="AU356" s="46" t="e">
        <f t="shared" si="9"/>
        <v>#REF!</v>
      </c>
      <c r="AV356" s="35">
        <f t="shared" si="10"/>
        <v>18</v>
      </c>
      <c r="AW356" s="35" t="e">
        <f>(O356*#REF!)+(P356*#REF!)+(Q356*#REF!)+(R356*#REF!)+(S356*#REF!)+(T356*#REF!)+(U356*#REF!)+(V356*#REF!)+(W356*#REF!)+(X356*#REF!)+(Y356*#REF!)+(Z356*#REF!)+(AA356*#REF!)+(AB356*#REF!)+(AC356*#REF!)+(AD356*#REF!)+(AE356*#REF!)+(AF356*#REF!)+(AG356*#REF!)+(AH356*#REF!)+(AI356*#REF!)+(AJ356*#REF!)+(AK356*#REF!)+(AL356*#REF!)+(AM356*#REF!)+(AN356*#REF!)+(AO356*#REF!)+(AP356*#REF!)+(AQ356*#REF!)+(AR356*#REF!)+(AS356*#REF!)+(AT356*#REF!)</f>
        <v>#REF!</v>
      </c>
      <c r="AX356" s="35" t="e">
        <f>#REF!+#REF!+#REF!+#REF!+#REF!+#REF!+#REF!+#REF!+#REF!+#REF!+#REF!+#REF!+#REF!+#REF!+#REF!+#REF!+#REF!+#REF!</f>
        <v>#REF!</v>
      </c>
      <c r="AY356" s="45" t="s">
        <v>411</v>
      </c>
      <c r="AZ356" s="45" t="s">
        <v>995</v>
      </c>
      <c r="BA356" s="45" t="s">
        <v>116</v>
      </c>
      <c r="BB356" s="45"/>
      <c r="BC356" s="45"/>
      <c r="BD356" s="45"/>
      <c r="BE356" s="26"/>
      <c r="BF356" s="26"/>
      <c r="BG356" s="26"/>
      <c r="BH356" s="26" t="s">
        <v>84</v>
      </c>
      <c r="BI356" s="26" t="s">
        <v>254</v>
      </c>
      <c r="BJ356" s="26" t="s">
        <v>83</v>
      </c>
      <c r="BK356" s="26"/>
      <c r="BL356" s="26" t="s">
        <v>318</v>
      </c>
      <c r="BM356" s="26"/>
      <c r="BN356" s="26" t="s">
        <v>996</v>
      </c>
      <c r="BO356" s="26"/>
      <c r="BP356" s="26">
        <v>2</v>
      </c>
      <c r="BQ356" s="26"/>
      <c r="BR356" s="26">
        <v>1</v>
      </c>
      <c r="BS356" s="26">
        <v>1</v>
      </c>
      <c r="BT356" s="26" t="s">
        <v>997</v>
      </c>
      <c r="BU356" s="42" t="s">
        <v>998</v>
      </c>
      <c r="BV356" s="26"/>
      <c r="BW356" s="26"/>
    </row>
    <row r="357" spans="1:75" ht="56.25" x14ac:dyDescent="0.25">
      <c r="A357" s="24" t="s">
        <v>75</v>
      </c>
      <c r="B357" s="37" t="s">
        <v>76</v>
      </c>
      <c r="C357" s="39">
        <v>25771</v>
      </c>
      <c r="D357" s="40">
        <v>527</v>
      </c>
      <c r="E357" s="26">
        <v>1580</v>
      </c>
      <c r="F357" s="26"/>
      <c r="G357" s="42" t="s">
        <v>276</v>
      </c>
      <c r="H357" s="43" t="s">
        <v>79</v>
      </c>
      <c r="I357" s="44" t="s">
        <v>206</v>
      </c>
      <c r="J357" s="45"/>
      <c r="K357" s="41" t="s">
        <v>1334</v>
      </c>
      <c r="L357" s="26" t="s">
        <v>81</v>
      </c>
      <c r="M357" s="26" t="s">
        <v>89</v>
      </c>
      <c r="N357" s="26" t="s">
        <v>90</v>
      </c>
      <c r="O357" s="26">
        <v>-1</v>
      </c>
      <c r="P357" s="26">
        <v>1</v>
      </c>
      <c r="Q357" s="26">
        <v>-1</v>
      </c>
      <c r="R357" s="26">
        <v>1</v>
      </c>
      <c r="S357" s="26">
        <v>1</v>
      </c>
      <c r="T357" s="26"/>
      <c r="U357" s="26"/>
      <c r="V357" s="26"/>
      <c r="W357" s="26">
        <v>-1</v>
      </c>
      <c r="X357" s="26"/>
      <c r="Y357" s="26">
        <v>-2</v>
      </c>
      <c r="Z357" s="26"/>
      <c r="AA357" s="26">
        <v>0</v>
      </c>
      <c r="AB357" s="26">
        <v>1</v>
      </c>
      <c r="AC357" s="26"/>
      <c r="AD357" s="26">
        <v>0</v>
      </c>
      <c r="AE357" s="26">
        <v>-1</v>
      </c>
      <c r="AF357" s="26">
        <v>0</v>
      </c>
      <c r="AG357" s="26">
        <v>-1</v>
      </c>
      <c r="AH357" s="26"/>
      <c r="AI357" s="26">
        <v>1</v>
      </c>
      <c r="AJ357" s="26"/>
      <c r="AK357" s="26"/>
      <c r="AL357" s="26"/>
      <c r="AM357" s="26"/>
      <c r="AN357" s="26"/>
      <c r="AO357" s="26"/>
      <c r="AP357" s="26"/>
      <c r="AQ357" s="26">
        <v>0</v>
      </c>
      <c r="AR357" s="26"/>
      <c r="AS357" s="26">
        <v>-1</v>
      </c>
      <c r="AT357" s="26">
        <v>0</v>
      </c>
      <c r="AU357" s="46" t="e">
        <f t="shared" si="9"/>
        <v>#REF!</v>
      </c>
      <c r="AV357" s="35">
        <f t="shared" si="10"/>
        <v>17</v>
      </c>
      <c r="AW357" s="35" t="e">
        <f>(O357*#REF!)+(P357*#REF!)+(Q357*#REF!)+(R357*#REF!)+(S357*#REF!)+(T357*#REF!)+(U357*#REF!)+(V357*#REF!)+(W357*#REF!)+(X357*#REF!)+(Y357*#REF!)+(Z357*#REF!)+(AA357*#REF!)+(AB357*#REF!)+(AC357*#REF!)+(AD357*#REF!)+(AE357*#REF!)+(AF357*#REF!)+(AG357*#REF!)+(AH357*#REF!)+(AI357*#REF!)+(AJ357*#REF!)+(AK357*#REF!)+(AL357*#REF!)+(AM357*#REF!)+(AN357*#REF!)+(AO357*#REF!)+(AP357*#REF!)+(AQ357*#REF!)+(AR357*#REF!)+(AS357*#REF!)+(AT357*#REF!)</f>
        <v>#REF!</v>
      </c>
      <c r="AX357" s="35" t="e">
        <f>#REF!+#REF!+#REF!+#REF!+#REF!+#REF!+#REF!+#REF!+#REF!+#REF!+#REF!+#REF!+#REF!+#REF!+#REF!+#REF!</f>
        <v>#REF!</v>
      </c>
      <c r="AY357" s="45" t="s">
        <v>115</v>
      </c>
      <c r="AZ357" s="45" t="s">
        <v>92</v>
      </c>
      <c r="BA357" s="45" t="s">
        <v>116</v>
      </c>
      <c r="BB357" s="45"/>
      <c r="BC357" s="45"/>
      <c r="BD357" s="45"/>
      <c r="BE357" s="26"/>
      <c r="BF357" s="26"/>
      <c r="BG357" s="26"/>
      <c r="BH357" s="26" t="s">
        <v>198</v>
      </c>
      <c r="BI357" s="26" t="s">
        <v>289</v>
      </c>
      <c r="BJ357" s="26" t="s">
        <v>150</v>
      </c>
      <c r="BK357" s="26"/>
      <c r="BL357" s="26" t="s">
        <v>588</v>
      </c>
      <c r="BM357" s="26"/>
      <c r="BN357" s="26" t="s">
        <v>128</v>
      </c>
      <c r="BO357" s="26"/>
      <c r="BP357" s="26">
        <v>2</v>
      </c>
      <c r="BQ357" s="26"/>
      <c r="BR357" s="26">
        <v>2</v>
      </c>
      <c r="BS357" s="26">
        <v>1</v>
      </c>
      <c r="BT357" s="26"/>
      <c r="BU357" s="42" t="s">
        <v>999</v>
      </c>
      <c r="BV357" s="26" t="s">
        <v>652</v>
      </c>
      <c r="BW357" s="26"/>
    </row>
    <row r="358" spans="1:75" ht="33.75" x14ac:dyDescent="0.25">
      <c r="A358" s="24" t="s">
        <v>75</v>
      </c>
      <c r="B358" s="37" t="s">
        <v>76</v>
      </c>
      <c r="C358" s="50" t="s">
        <v>131</v>
      </c>
      <c r="D358" s="40">
        <v>528</v>
      </c>
      <c r="E358" s="26"/>
      <c r="F358" s="26"/>
      <c r="G358" s="42" t="s">
        <v>100</v>
      </c>
      <c r="H358" s="43"/>
      <c r="I358" s="44" t="s">
        <v>132</v>
      </c>
      <c r="J358" s="45"/>
      <c r="K358" s="41" t="s">
        <v>1334</v>
      </c>
      <c r="L358" s="26" t="s">
        <v>133</v>
      </c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46"/>
      <c r="AV358" s="35"/>
      <c r="AW358" s="35"/>
      <c r="AX358" s="35"/>
      <c r="AY358" s="45"/>
      <c r="AZ358" s="45"/>
      <c r="BA358" s="45"/>
      <c r="BB358" s="45"/>
      <c r="BC358" s="45"/>
      <c r="BD358" s="45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42"/>
      <c r="BV358" s="51" t="s">
        <v>483</v>
      </c>
      <c r="BW358" s="26"/>
    </row>
    <row r="359" spans="1:75" ht="33.75" x14ac:dyDescent="0.25">
      <c r="A359" s="24" t="s">
        <v>75</v>
      </c>
      <c r="B359" s="37" t="s">
        <v>76</v>
      </c>
      <c r="C359" s="50" t="s">
        <v>131</v>
      </c>
      <c r="D359" s="40">
        <v>529</v>
      </c>
      <c r="E359" s="26"/>
      <c r="F359" s="26"/>
      <c r="G359" s="42" t="s">
        <v>100</v>
      </c>
      <c r="H359" s="43"/>
      <c r="I359" s="44" t="s">
        <v>132</v>
      </c>
      <c r="J359" s="45"/>
      <c r="K359" s="41" t="s">
        <v>1334</v>
      </c>
      <c r="L359" s="26" t="s">
        <v>133</v>
      </c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46"/>
      <c r="AV359" s="35"/>
      <c r="AW359" s="35"/>
      <c r="AX359" s="35"/>
      <c r="AY359" s="45"/>
      <c r="AZ359" s="45"/>
      <c r="BA359" s="45"/>
      <c r="BB359" s="45"/>
      <c r="BC359" s="45"/>
      <c r="BD359" s="45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42"/>
      <c r="BV359" s="51" t="s">
        <v>483</v>
      </c>
      <c r="BW359" s="26"/>
    </row>
    <row r="360" spans="1:75" ht="67.5" x14ac:dyDescent="0.25">
      <c r="A360" s="24" t="s">
        <v>75</v>
      </c>
      <c r="B360" s="37" t="s">
        <v>76</v>
      </c>
      <c r="C360" s="39">
        <v>25772</v>
      </c>
      <c r="D360" s="40">
        <v>530</v>
      </c>
      <c r="E360" s="26">
        <v>1615</v>
      </c>
      <c r="F360" s="26"/>
      <c r="G360" s="42" t="s">
        <v>157</v>
      </c>
      <c r="H360" s="43" t="s">
        <v>79</v>
      </c>
      <c r="I360" s="44" t="s">
        <v>79</v>
      </c>
      <c r="J360" s="45"/>
      <c r="K360" s="41" t="s">
        <v>1334</v>
      </c>
      <c r="L360" s="26" t="s">
        <v>81</v>
      </c>
      <c r="M360" s="26" t="s">
        <v>126</v>
      </c>
      <c r="N360" s="26" t="s">
        <v>127</v>
      </c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>
        <v>-1</v>
      </c>
      <c r="AT360" s="26">
        <v>0</v>
      </c>
      <c r="AU360" s="46" t="e">
        <f t="shared" si="9"/>
        <v>#REF!</v>
      </c>
      <c r="AV360" s="35">
        <f t="shared" si="10"/>
        <v>2</v>
      </c>
      <c r="AW360" s="35" t="e">
        <f>(O360*#REF!)+(P360*#REF!)+(Q360*#REF!)+(R360*#REF!)+(S360*#REF!)+(T360*#REF!)+(U360*#REF!)+(V360*#REF!)+(W360*#REF!)+(X360*#REF!)+(Y360*#REF!)+(Z360*#REF!)+(AA360*#REF!)+(AB360*#REF!)+(AC360*#REF!)+(AD360*#REF!)+(AE360*#REF!)+(AF360*#REF!)+(AG360*#REF!)+(AH360*#REF!)+(AI360*#REF!)+(AJ360*#REF!)+(AK360*#REF!)+(AL360*#REF!)+(AM360*#REF!)+(AN360*#REF!)+(AO360*#REF!)+(AP360*#REF!)+(AQ360*#REF!)+(AR360*#REF!)+(AS360*#REF!)+(AT360*#REF!)</f>
        <v>#REF!</v>
      </c>
      <c r="AX360" s="35" t="e">
        <f>#REF!+#REF!</f>
        <v>#REF!</v>
      </c>
      <c r="AY360" s="45"/>
      <c r="AZ360" s="45"/>
      <c r="BA360" s="45"/>
      <c r="BB360" s="45"/>
      <c r="BC360" s="45"/>
      <c r="BD360" s="45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 t="s">
        <v>449</v>
      </c>
      <c r="BO360" s="26"/>
      <c r="BP360" s="26"/>
      <c r="BQ360" s="26"/>
      <c r="BR360" s="26"/>
      <c r="BS360" s="26"/>
      <c r="BT360" s="26"/>
      <c r="BU360" s="42" t="s">
        <v>1000</v>
      </c>
      <c r="BV360" s="26" t="s">
        <v>352</v>
      </c>
      <c r="BW360" s="26"/>
    </row>
    <row r="361" spans="1:75" ht="33.75" x14ac:dyDescent="0.25">
      <c r="A361" s="24" t="s">
        <v>75</v>
      </c>
      <c r="B361" s="37" t="s">
        <v>76</v>
      </c>
      <c r="C361" s="39">
        <v>25773</v>
      </c>
      <c r="D361" s="40">
        <v>531</v>
      </c>
      <c r="E361" s="26">
        <v>1622</v>
      </c>
      <c r="F361" s="26"/>
      <c r="G361" s="42" t="s">
        <v>78</v>
      </c>
      <c r="H361" s="43"/>
      <c r="I361" s="44" t="s">
        <v>137</v>
      </c>
      <c r="J361" s="45"/>
      <c r="K361" s="41" t="s">
        <v>1334</v>
      </c>
      <c r="L361" s="26" t="s">
        <v>81</v>
      </c>
      <c r="M361" s="26" t="s">
        <v>82</v>
      </c>
      <c r="N361" s="26" t="s">
        <v>83</v>
      </c>
      <c r="O361" s="26">
        <v>-1</v>
      </c>
      <c r="P361" s="26">
        <v>0</v>
      </c>
      <c r="Q361" s="26">
        <v>-1</v>
      </c>
      <c r="R361" s="26">
        <v>0</v>
      </c>
      <c r="S361" s="26">
        <v>0</v>
      </c>
      <c r="T361" s="26"/>
      <c r="U361" s="26">
        <v>-1</v>
      </c>
      <c r="V361" s="26">
        <v>-1</v>
      </c>
      <c r="W361" s="26">
        <v>-1</v>
      </c>
      <c r="X361" s="26">
        <v>-1</v>
      </c>
      <c r="Y361" s="26">
        <v>0</v>
      </c>
      <c r="Z361" s="26"/>
      <c r="AA361" s="26">
        <v>-1</v>
      </c>
      <c r="AB361" s="26">
        <v>-1</v>
      </c>
      <c r="AC361" s="26">
        <v>-1</v>
      </c>
      <c r="AD361" s="26">
        <v>0</v>
      </c>
      <c r="AE361" s="26">
        <v>-1</v>
      </c>
      <c r="AF361" s="26">
        <v>-1</v>
      </c>
      <c r="AG361" s="26">
        <v>-1</v>
      </c>
      <c r="AH361" s="26"/>
      <c r="AI361" s="26">
        <v>-1</v>
      </c>
      <c r="AJ361" s="26"/>
      <c r="AK361" s="26"/>
      <c r="AL361" s="26"/>
      <c r="AM361" s="26"/>
      <c r="AN361" s="26"/>
      <c r="AO361" s="26"/>
      <c r="AP361" s="26"/>
      <c r="AQ361" s="26">
        <v>-1</v>
      </c>
      <c r="AR361" s="26"/>
      <c r="AS361" s="26">
        <v>-1</v>
      </c>
      <c r="AT361" s="26">
        <v>-1</v>
      </c>
      <c r="AU361" s="46" t="e">
        <f t="shared" si="9"/>
        <v>#REF!</v>
      </c>
      <c r="AV361" s="35">
        <f t="shared" si="10"/>
        <v>21</v>
      </c>
      <c r="AW361" s="35" t="e">
        <f>(O361*#REF!)+(P361*#REF!)+(Q361*#REF!)+(R361*#REF!)+(S361*#REF!)+(T361*#REF!)+(U361*#REF!)+(V361*#REF!)+(W361*#REF!)+(X361*#REF!)+(Y361*#REF!)+(Z361*#REF!)+(AA361*#REF!)+(AB361*#REF!)+(AC361*#REF!)+(AD361*#REF!)+(AE361*#REF!)+(AF361*#REF!)+(AG361*#REF!)+(AH361*#REF!)+(AI361*#REF!)+(AJ361*#REF!)+(AK361*#REF!)+(AL361*#REF!)+(AM361*#REF!)+(AN361*#REF!)+(AO361*#REF!)+(AP361*#REF!)+(AQ361*#REF!)+(AR361*#REF!)+(AS361*#REF!)+(AT361*#REF!)</f>
        <v>#REF!</v>
      </c>
      <c r="AX361" s="35" t="e">
        <f>#REF!+#REF!+#REF!+#REF!+#REF!+#REF!+#REF!+#REF!+#REF!+#REF!+#REF!+#REF!+#REF!+#REF!+#REF!+#REF!+#REF!+#REF!+#REF!+#REF!+#REF!</f>
        <v>#REF!</v>
      </c>
      <c r="AY361" s="45" t="s">
        <v>576</v>
      </c>
      <c r="AZ361" s="45" t="s">
        <v>92</v>
      </c>
      <c r="BA361" s="45" t="s">
        <v>93</v>
      </c>
      <c r="BB361" s="45"/>
      <c r="BC361" s="45"/>
      <c r="BD361" s="45" t="s">
        <v>94</v>
      </c>
      <c r="BE361" s="26"/>
      <c r="BF361" s="26"/>
      <c r="BG361" s="26"/>
      <c r="BH361" s="26" t="s">
        <v>84</v>
      </c>
      <c r="BI361" s="26" t="s">
        <v>254</v>
      </c>
      <c r="BJ361" s="26" t="s">
        <v>83</v>
      </c>
      <c r="BK361" s="26"/>
      <c r="BL361" s="26" t="s">
        <v>608</v>
      </c>
      <c r="BM361" s="26"/>
      <c r="BN361" s="26" t="s">
        <v>1001</v>
      </c>
      <c r="BO361" s="26"/>
      <c r="BP361" s="26"/>
      <c r="BQ361" s="26"/>
      <c r="BR361" s="26"/>
      <c r="BS361" s="26">
        <v>1</v>
      </c>
      <c r="BT361" s="26"/>
      <c r="BU361" s="42" t="s">
        <v>1002</v>
      </c>
      <c r="BV361" s="26"/>
      <c r="BW361" s="26"/>
    </row>
    <row r="362" spans="1:75" ht="101.25" x14ac:dyDescent="0.25">
      <c r="A362" s="24" t="s">
        <v>75</v>
      </c>
      <c r="B362" s="37" t="s">
        <v>76</v>
      </c>
      <c r="C362" s="39">
        <v>25774</v>
      </c>
      <c r="D362" s="40" t="s">
        <v>1003</v>
      </c>
      <c r="E362" s="26">
        <v>1639</v>
      </c>
      <c r="F362" s="26">
        <v>1</v>
      </c>
      <c r="G362" s="42" t="s">
        <v>100</v>
      </c>
      <c r="H362" s="43" t="s">
        <v>79</v>
      </c>
      <c r="I362" s="44" t="s">
        <v>101</v>
      </c>
      <c r="J362" s="45"/>
      <c r="K362" s="41" t="s">
        <v>1334</v>
      </c>
      <c r="L362" s="26" t="s">
        <v>133</v>
      </c>
      <c r="M362" s="26" t="s">
        <v>938</v>
      </c>
      <c r="N362" s="26" t="s">
        <v>939</v>
      </c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46" t="e">
        <f t="shared" si="9"/>
        <v>#REF!</v>
      </c>
      <c r="AV362" s="35">
        <f t="shared" si="10"/>
        <v>0</v>
      </c>
      <c r="AW362" s="35" t="e">
        <f>(O362*#REF!)+(P362*#REF!)+(Q362*#REF!)+(R362*#REF!)+(S362*#REF!)+(T362*#REF!)+(U362*#REF!)+(V362*#REF!)+(W362*#REF!)+(X362*#REF!)+(Y362*#REF!)+(Z362*#REF!)+(AA362*#REF!)+(AB362*#REF!)+(AC362*#REF!)+(AD362*#REF!)+(AE362*#REF!)+(AF362*#REF!)+(AG362*#REF!)+(AH362*#REF!)+(AI362*#REF!)+(AJ362*#REF!)+(AK362*#REF!)+(AL362*#REF!)+(AM362*#REF!)+(AN362*#REF!)+(AO362*#REF!)+(AP362*#REF!)+(AQ362*#REF!)+(AR362*#REF!)+(AS362*#REF!)+(AT362*#REF!)</f>
        <v>#REF!</v>
      </c>
      <c r="AX362" s="35">
        <f>O17+P17+S17+X17+Y17+AF17+AG17+AQ17+AS17+AT17</f>
        <v>-2</v>
      </c>
      <c r="AY362" s="45"/>
      <c r="AZ362" s="45"/>
      <c r="BA362" s="45"/>
      <c r="BB362" s="45"/>
      <c r="BC362" s="45"/>
      <c r="BD362" s="45"/>
      <c r="BE362" s="26"/>
      <c r="BF362" s="26"/>
      <c r="BG362" s="26"/>
      <c r="BH362" s="26"/>
      <c r="BI362" s="26"/>
      <c r="BJ362" s="26"/>
      <c r="BK362" s="26"/>
      <c r="BL362" s="26"/>
      <c r="BM362" s="26" t="s">
        <v>1004</v>
      </c>
      <c r="BN362" s="26" t="s">
        <v>1005</v>
      </c>
      <c r="BO362" s="26" t="s">
        <v>1006</v>
      </c>
      <c r="BP362" s="26"/>
      <c r="BQ362" s="26"/>
      <c r="BR362" s="26"/>
      <c r="BS362" s="26"/>
      <c r="BT362" s="26"/>
      <c r="BU362" s="42"/>
      <c r="BV362" s="26" t="s">
        <v>1007</v>
      </c>
      <c r="BW362" s="26"/>
    </row>
    <row r="363" spans="1:75" ht="123.75" x14ac:dyDescent="0.25">
      <c r="A363" s="24" t="s">
        <v>75</v>
      </c>
      <c r="B363" s="37" t="s">
        <v>76</v>
      </c>
      <c r="C363" s="39">
        <v>25775</v>
      </c>
      <c r="D363" s="40" t="s">
        <v>1008</v>
      </c>
      <c r="E363" s="26">
        <v>1638</v>
      </c>
      <c r="F363" s="26">
        <v>2</v>
      </c>
      <c r="G363" s="42" t="s">
        <v>100</v>
      </c>
      <c r="H363" s="43" t="s">
        <v>79</v>
      </c>
      <c r="I363" s="44" t="s">
        <v>101</v>
      </c>
      <c r="J363" s="45"/>
      <c r="K363" s="41" t="s">
        <v>1334</v>
      </c>
      <c r="L363" s="26" t="s">
        <v>133</v>
      </c>
      <c r="M363" s="26" t="s">
        <v>178</v>
      </c>
      <c r="N363" s="26" t="s">
        <v>524</v>
      </c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46" t="e">
        <f t="shared" si="9"/>
        <v>#REF!</v>
      </c>
      <c r="AV363" s="35">
        <f t="shared" si="10"/>
        <v>0</v>
      </c>
      <c r="AW363" s="35" t="e">
        <f>(O363*#REF!)+(P363*#REF!)+(Q363*#REF!)+(R363*#REF!)+(S363*#REF!)+(T363*#REF!)+(U363*#REF!)+(V363*#REF!)+(W363*#REF!)+(X363*#REF!)+(Y363*#REF!)+(Z363*#REF!)+(AA363*#REF!)+(AB363*#REF!)+(AC363*#REF!)+(AD363*#REF!)+(AE363*#REF!)+(AF363*#REF!)+(AG363*#REF!)+(AH363*#REF!)+(AI363*#REF!)+(AJ363*#REF!)+(AK363*#REF!)+(AL363*#REF!)+(AM363*#REF!)+(AN363*#REF!)+(AO363*#REF!)+(AP363*#REF!)+(AQ363*#REF!)+(AR363*#REF!)+(AS363*#REF!)+(AT363*#REF!)</f>
        <v>#REF!</v>
      </c>
      <c r="AX363" s="35">
        <f>O18+P18+S18+X18+Y18+AF18+AG18+AQ18+AS18+AT18</f>
        <v>13</v>
      </c>
      <c r="AY363" s="45"/>
      <c r="AZ363" s="45"/>
      <c r="BA363" s="45"/>
      <c r="BB363" s="45"/>
      <c r="BC363" s="45"/>
      <c r="BD363" s="45"/>
      <c r="BE363" s="26"/>
      <c r="BF363" s="26"/>
      <c r="BG363" s="26"/>
      <c r="BH363" s="26"/>
      <c r="BI363" s="26"/>
      <c r="BJ363" s="26"/>
      <c r="BK363" s="26"/>
      <c r="BL363" s="26"/>
      <c r="BM363" s="26" t="s">
        <v>1009</v>
      </c>
      <c r="BN363" s="26" t="s">
        <v>86</v>
      </c>
      <c r="BO363" s="26"/>
      <c r="BP363" s="26"/>
      <c r="BQ363" s="26"/>
      <c r="BR363" s="26"/>
      <c r="BS363" s="26"/>
      <c r="BT363" s="26"/>
      <c r="BU363" s="42" t="s">
        <v>1010</v>
      </c>
      <c r="BV363" s="26" t="s">
        <v>652</v>
      </c>
      <c r="BW363" s="26"/>
    </row>
    <row r="364" spans="1:75" ht="45" x14ac:dyDescent="0.25">
      <c r="A364" s="24" t="s">
        <v>75</v>
      </c>
      <c r="B364" s="37" t="s">
        <v>76</v>
      </c>
      <c r="C364" s="39">
        <v>25776</v>
      </c>
      <c r="D364" s="40">
        <v>534</v>
      </c>
      <c r="E364" s="26">
        <v>1646</v>
      </c>
      <c r="F364" s="26"/>
      <c r="G364" s="42" t="s">
        <v>113</v>
      </c>
      <c r="H364" s="43"/>
      <c r="I364" s="44" t="s">
        <v>175</v>
      </c>
      <c r="J364" s="45"/>
      <c r="K364" s="41" t="s">
        <v>1334</v>
      </c>
      <c r="L364" s="26" t="s">
        <v>81</v>
      </c>
      <c r="M364" s="26" t="s">
        <v>82</v>
      </c>
      <c r="N364" s="26" t="s">
        <v>104</v>
      </c>
      <c r="O364" s="26">
        <v>1</v>
      </c>
      <c r="P364" s="26">
        <v>1</v>
      </c>
      <c r="Q364" s="26">
        <v>1</v>
      </c>
      <c r="R364" s="26">
        <v>1</v>
      </c>
      <c r="S364" s="26">
        <v>1</v>
      </c>
      <c r="T364" s="26"/>
      <c r="U364" s="26">
        <v>0</v>
      </c>
      <c r="V364" s="26"/>
      <c r="W364" s="26"/>
      <c r="X364" s="26">
        <v>1</v>
      </c>
      <c r="Y364" s="26">
        <v>1</v>
      </c>
      <c r="Z364" s="26"/>
      <c r="AA364" s="26">
        <v>1</v>
      </c>
      <c r="AB364" s="26"/>
      <c r="AC364" s="26"/>
      <c r="AD364" s="26">
        <v>1</v>
      </c>
      <c r="AE364" s="26">
        <v>1</v>
      </c>
      <c r="AF364" s="26">
        <v>1</v>
      </c>
      <c r="AG364" s="26">
        <v>1</v>
      </c>
      <c r="AH364" s="26"/>
      <c r="AI364" s="26">
        <v>1</v>
      </c>
      <c r="AJ364" s="26"/>
      <c r="AK364" s="26"/>
      <c r="AL364" s="26">
        <v>1</v>
      </c>
      <c r="AM364" s="26"/>
      <c r="AN364" s="26"/>
      <c r="AO364" s="26"/>
      <c r="AP364" s="26"/>
      <c r="AQ364" s="26">
        <v>1</v>
      </c>
      <c r="AR364" s="26"/>
      <c r="AS364" s="26">
        <v>0</v>
      </c>
      <c r="AT364" s="26">
        <v>1</v>
      </c>
      <c r="AU364" s="46" t="e">
        <f t="shared" si="9"/>
        <v>#REF!</v>
      </c>
      <c r="AV364" s="35">
        <f t="shared" si="10"/>
        <v>18</v>
      </c>
      <c r="AW364" s="35" t="e">
        <f>(O364*#REF!)+(P364*#REF!)+(Q364*#REF!)+(R364*#REF!)+(S364*#REF!)+(T364*#REF!)+(U364*#REF!)+(V364*#REF!)+(W364*#REF!)+(X364*#REF!)+(Y364*#REF!)+(Z364*#REF!)+(AA364*#REF!)+(AB364*#REF!)+(AC364*#REF!)+(AD364*#REF!)+(AE364*#REF!)+(AF364*#REF!)+(AG364*#REF!)+(AH364*#REF!)+(AI364*#REF!)+(AJ364*#REF!)+(AK364*#REF!)+(AL364*#REF!)+(AM364*#REF!)+(AN364*#REF!)+(AO364*#REF!)+(AP364*#REF!)+(AQ364*#REF!)+(AR364*#REF!)+(AS364*#REF!)+(AT364*#REF!)</f>
        <v>#REF!</v>
      </c>
      <c r="AX364" s="35" t="e">
        <f>#REF!+#REF!+#REF!+#REF!+#REF!+#REF!+#REF!+#REF!+#REF!+#REF!+#REF!+#REF!+#REF!+#REF!+#REF!+#REF!+#REF!+#REF!</f>
        <v>#REF!</v>
      </c>
      <c r="AY364" s="45" t="s">
        <v>411</v>
      </c>
      <c r="AZ364" s="45" t="s">
        <v>591</v>
      </c>
      <c r="BA364" s="45" t="s">
        <v>116</v>
      </c>
      <c r="BB364" s="45"/>
      <c r="BC364" s="45"/>
      <c r="BD364" s="45" t="s">
        <v>117</v>
      </c>
      <c r="BE364" s="26"/>
      <c r="BF364" s="26"/>
      <c r="BG364" s="26"/>
      <c r="BH364" s="26" t="s">
        <v>84</v>
      </c>
      <c r="BI364" s="26" t="s">
        <v>254</v>
      </c>
      <c r="BJ364" s="26" t="s">
        <v>83</v>
      </c>
      <c r="BK364" s="26"/>
      <c r="BL364" s="26" t="s">
        <v>620</v>
      </c>
      <c r="BM364" s="26"/>
      <c r="BN364" s="26" t="s">
        <v>1011</v>
      </c>
      <c r="BO364" s="26"/>
      <c r="BP364" s="26"/>
      <c r="BQ364" s="26"/>
      <c r="BR364" s="26"/>
      <c r="BS364" s="26"/>
      <c r="BT364" s="26"/>
      <c r="BU364" s="42"/>
      <c r="BV364" s="26"/>
      <c r="BW364" s="26" t="s">
        <v>130</v>
      </c>
    </row>
    <row r="365" spans="1:75" ht="112.5" x14ac:dyDescent="0.25">
      <c r="A365" s="24" t="s">
        <v>75</v>
      </c>
      <c r="B365" s="37" t="s">
        <v>76</v>
      </c>
      <c r="C365" s="39">
        <v>25777</v>
      </c>
      <c r="D365" s="40">
        <v>535</v>
      </c>
      <c r="E365" s="26">
        <v>1627</v>
      </c>
      <c r="F365" s="26"/>
      <c r="G365" s="42" t="s">
        <v>78</v>
      </c>
      <c r="H365" s="43" t="s">
        <v>79</v>
      </c>
      <c r="I365" s="44" t="s">
        <v>79</v>
      </c>
      <c r="J365" s="45"/>
      <c r="K365" s="41" t="s">
        <v>1334</v>
      </c>
      <c r="L365" s="26" t="s">
        <v>133</v>
      </c>
      <c r="M365" s="26" t="s">
        <v>151</v>
      </c>
      <c r="N365" s="26" t="s">
        <v>975</v>
      </c>
      <c r="O365" s="26">
        <v>-1</v>
      </c>
      <c r="P365" s="26">
        <v>-1</v>
      </c>
      <c r="Q365" s="26">
        <v>-1</v>
      </c>
      <c r="R365" s="26">
        <v>-1</v>
      </c>
      <c r="S365" s="26">
        <v>-1</v>
      </c>
      <c r="T365" s="26"/>
      <c r="U365" s="26"/>
      <c r="V365" s="26">
        <v>-1</v>
      </c>
      <c r="W365" s="26">
        <v>-1</v>
      </c>
      <c r="X365" s="26">
        <v>-1</v>
      </c>
      <c r="Y365" s="26">
        <v>-1</v>
      </c>
      <c r="Z365" s="26"/>
      <c r="AA365" s="26">
        <v>-1</v>
      </c>
      <c r="AB365" s="26">
        <v>-1</v>
      </c>
      <c r="AC365" s="26"/>
      <c r="AD365" s="26">
        <v>-1</v>
      </c>
      <c r="AE365" s="26">
        <v>0</v>
      </c>
      <c r="AF365" s="26">
        <v>1</v>
      </c>
      <c r="AG365" s="26">
        <v>-1</v>
      </c>
      <c r="AH365" s="26"/>
      <c r="AI365" s="26">
        <v>-1</v>
      </c>
      <c r="AJ365" s="26"/>
      <c r="AK365" s="26"/>
      <c r="AL365" s="26">
        <v>-1</v>
      </c>
      <c r="AM365" s="26"/>
      <c r="AN365" s="26">
        <v>-1</v>
      </c>
      <c r="AO365" s="26"/>
      <c r="AP365" s="26"/>
      <c r="AQ365" s="26">
        <v>-1</v>
      </c>
      <c r="AR365" s="26">
        <v>1</v>
      </c>
      <c r="AS365" s="26">
        <v>-1</v>
      </c>
      <c r="AT365" s="26">
        <v>-1</v>
      </c>
      <c r="AU365" s="46" t="e">
        <f t="shared" si="9"/>
        <v>#REF!</v>
      </c>
      <c r="AV365" s="35">
        <f t="shared" si="10"/>
        <v>22</v>
      </c>
      <c r="AW365" s="35" t="e">
        <f>(O365*#REF!)+(P365*#REF!)+(Q365*#REF!)+(R365*#REF!)+(S365*#REF!)+(T365*#REF!)+(U365*#REF!)+(V365*#REF!)+(W365*#REF!)+(X365*#REF!)+(Y365*#REF!)+(Z365*#REF!)+(AA365*#REF!)+(AB365*#REF!)+(AC365*#REF!)+(AD365*#REF!)+(AE365*#REF!)+(AF365*#REF!)+(AG365*#REF!)+(AH365*#REF!)+(AI365*#REF!)+(AJ365*#REF!)+(AK365*#REF!)+(AL365*#REF!)+(AM365*#REF!)+(AN365*#REF!)+(AO365*#REF!)+(AP365*#REF!)+(AQ365*#REF!)+(AR365*#REF!)+(AS365*#REF!)+(AT365*#REF!)</f>
        <v>#REF!</v>
      </c>
      <c r="AX365" s="35" t="e">
        <f>#REF!+#REF!+#REF!+#REF!+#REF!+#REF!+#REF!+#REF!+#REF!+#REF!+#REF!+#REF!+#REF!+#REF!+#REF!+#REF!+#REF!+#REF!+#REF!+#REF!+#REF!+#REF!</f>
        <v>#REF!</v>
      </c>
      <c r="AY365" s="45" t="s">
        <v>411</v>
      </c>
      <c r="AZ365" s="45" t="s">
        <v>92</v>
      </c>
      <c r="BA365" s="45" t="s">
        <v>93</v>
      </c>
      <c r="BB365" s="45"/>
      <c r="BC365" s="45"/>
      <c r="BD365" s="45"/>
      <c r="BE365" s="26"/>
      <c r="BF365" s="26"/>
      <c r="BG365" s="26"/>
      <c r="BH365" s="26"/>
      <c r="BI365" s="26"/>
      <c r="BJ365" s="26"/>
      <c r="BK365" s="26"/>
      <c r="BL365" s="26"/>
      <c r="BM365" s="26" t="s">
        <v>1012</v>
      </c>
      <c r="BN365" s="26" t="s">
        <v>1013</v>
      </c>
      <c r="BO365" s="26"/>
      <c r="BP365" s="26"/>
      <c r="BQ365" s="26"/>
      <c r="BR365" s="26"/>
      <c r="BS365" s="26"/>
      <c r="BT365" s="26"/>
      <c r="BU365" s="42" t="s">
        <v>1014</v>
      </c>
      <c r="BV365" s="26" t="s">
        <v>1015</v>
      </c>
      <c r="BW365" s="26"/>
    </row>
    <row r="366" spans="1:75" ht="27" x14ac:dyDescent="0.25">
      <c r="A366" s="24" t="s">
        <v>75</v>
      </c>
      <c r="B366" s="37" t="s">
        <v>76</v>
      </c>
      <c r="C366" s="39">
        <v>25778</v>
      </c>
      <c r="D366" s="40" t="s">
        <v>1016</v>
      </c>
      <c r="E366" s="26"/>
      <c r="F366" s="26"/>
      <c r="G366" s="42" t="s">
        <v>100</v>
      </c>
      <c r="H366" s="43"/>
      <c r="I366" s="44" t="s">
        <v>132</v>
      </c>
      <c r="J366" s="45"/>
      <c r="K366" s="41" t="s">
        <v>1334</v>
      </c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46" t="e">
        <f t="shared" si="9"/>
        <v>#REF!</v>
      </c>
      <c r="AV366" s="35">
        <f t="shared" si="10"/>
        <v>0</v>
      </c>
      <c r="AW366" s="35" t="e">
        <f>(O366*#REF!)+(P366*#REF!)+(Q366*#REF!)+(R366*#REF!)+(S366*#REF!)+(T366*#REF!)+(U366*#REF!)+(V366*#REF!)+(W366*#REF!)+(X366*#REF!)+(Y366*#REF!)+(Z366*#REF!)+(AA366*#REF!)+(AB366*#REF!)+(AC366*#REF!)+(AD366*#REF!)+(AE366*#REF!)+(AF366*#REF!)+(AG366*#REF!)+(AH366*#REF!)+(AI366*#REF!)+(AJ366*#REF!)+(AK366*#REF!)+(AL366*#REF!)+(AM366*#REF!)+(AN366*#REF!)+(AO366*#REF!)+(AP366*#REF!)+(AQ366*#REF!)+(AR366*#REF!)+(AS366*#REF!)+(AT366*#REF!)</f>
        <v>#REF!</v>
      </c>
      <c r="AX366" s="35">
        <f>O21+P21+S21+X21+Y21+AF21+AG21+AQ21+AS21+AT21</f>
        <v>0</v>
      </c>
      <c r="AY366" s="45"/>
      <c r="AZ366" s="45"/>
      <c r="BA366" s="45"/>
      <c r="BB366" s="45"/>
      <c r="BC366" s="45"/>
      <c r="BD366" s="45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42"/>
      <c r="BV366" s="26"/>
      <c r="BW366" s="26"/>
    </row>
    <row r="367" spans="1:75" ht="27" x14ac:dyDescent="0.25">
      <c r="A367" s="24" t="s">
        <v>75</v>
      </c>
      <c r="B367" s="37" t="s">
        <v>76</v>
      </c>
      <c r="C367" s="39">
        <v>25779</v>
      </c>
      <c r="D367" s="40">
        <v>551</v>
      </c>
      <c r="E367" s="26">
        <v>1703</v>
      </c>
      <c r="F367" s="26"/>
      <c r="G367" s="42" t="s">
        <v>276</v>
      </c>
      <c r="H367" s="43" t="s">
        <v>79</v>
      </c>
      <c r="I367" s="44" t="s">
        <v>206</v>
      </c>
      <c r="J367" s="45" t="s">
        <v>80</v>
      </c>
      <c r="K367" s="41" t="s">
        <v>1334</v>
      </c>
      <c r="L367" s="26" t="s">
        <v>81</v>
      </c>
      <c r="M367" s="26" t="s">
        <v>82</v>
      </c>
      <c r="N367" s="26" t="s">
        <v>83</v>
      </c>
      <c r="O367" s="26">
        <v>-1</v>
      </c>
      <c r="P367" s="26">
        <v>-1</v>
      </c>
      <c r="Q367" s="26">
        <v>-1</v>
      </c>
      <c r="R367" s="26">
        <v>0</v>
      </c>
      <c r="S367" s="26">
        <v>-1</v>
      </c>
      <c r="T367" s="26">
        <v>0</v>
      </c>
      <c r="U367" s="26">
        <v>0</v>
      </c>
      <c r="V367" s="26">
        <v>1</v>
      </c>
      <c r="W367" s="26">
        <v>1</v>
      </c>
      <c r="X367" s="26">
        <v>0</v>
      </c>
      <c r="Y367" s="26">
        <v>-1</v>
      </c>
      <c r="Z367" s="26"/>
      <c r="AA367" s="26"/>
      <c r="AB367" s="26"/>
      <c r="AC367" s="26"/>
      <c r="AD367" s="26"/>
      <c r="AE367" s="26"/>
      <c r="AF367" s="26">
        <v>1</v>
      </c>
      <c r="AG367" s="26">
        <v>-2</v>
      </c>
      <c r="AH367" s="26"/>
      <c r="AI367" s="26"/>
      <c r="AJ367" s="26"/>
      <c r="AK367" s="26"/>
      <c r="AL367" s="26"/>
      <c r="AM367" s="26"/>
      <c r="AN367" s="26"/>
      <c r="AO367" s="26"/>
      <c r="AP367" s="26"/>
      <c r="AQ367" s="26">
        <v>-1</v>
      </c>
      <c r="AR367" s="26"/>
      <c r="AS367" s="26">
        <v>-1</v>
      </c>
      <c r="AT367" s="26">
        <v>0</v>
      </c>
      <c r="AU367" s="46" t="e">
        <f t="shared" si="9"/>
        <v>#REF!</v>
      </c>
      <c r="AV367" s="35">
        <f t="shared" si="10"/>
        <v>16</v>
      </c>
      <c r="AW367" s="35" t="e">
        <f>(O367*#REF!)+(P367*#REF!)+(Q367*#REF!)+(R367*#REF!)+(S367*#REF!)+(T367*#REF!)+(U367*#REF!)+(V367*#REF!)+(W367*#REF!)+(X367*#REF!)+(Y367*#REF!)+(Z367*#REF!)+(AA367*#REF!)+(AB367*#REF!)+(AC367*#REF!)+(AD367*#REF!)+(AE367*#REF!)+(AF367*#REF!)+(AG367*#REF!)+(AH367*#REF!)+(AI367*#REF!)+(AJ367*#REF!)+(AK367*#REF!)+(AL367*#REF!)+(AM367*#REF!)+(AN367*#REF!)+(AO367*#REF!)+(AP367*#REF!)+(AQ367*#REF!)+(AR367*#REF!)+(AS367*#REF!)+(AT367*#REF!)</f>
        <v>#REF!</v>
      </c>
      <c r="AX367" s="35" t="e">
        <f>#REF!+#REF!+#REF!+#REF!+#REF!+#REF!+#REF!+#REF!+#REF!+#REF!+#REF!+#REF!+#REF!+#REF!+#REF!+#REF!</f>
        <v>#REF!</v>
      </c>
      <c r="AY367" s="45" t="s">
        <v>411</v>
      </c>
      <c r="AZ367" s="45" t="s">
        <v>576</v>
      </c>
      <c r="BA367" s="45"/>
      <c r="BB367" s="45"/>
      <c r="BC367" s="45"/>
      <c r="BD367" s="45"/>
      <c r="BE367" s="26"/>
      <c r="BF367" s="26"/>
      <c r="BG367" s="26"/>
      <c r="BH367" s="26" t="s">
        <v>84</v>
      </c>
      <c r="BI367" s="26" t="s">
        <v>254</v>
      </c>
      <c r="BJ367" s="26" t="s">
        <v>83</v>
      </c>
      <c r="BK367" s="26"/>
      <c r="BL367" s="26" t="s">
        <v>279</v>
      </c>
      <c r="BM367" s="26"/>
      <c r="BN367" s="26" t="s">
        <v>1017</v>
      </c>
      <c r="BO367" s="26"/>
      <c r="BP367" s="26">
        <v>2</v>
      </c>
      <c r="BQ367" s="26">
        <v>1</v>
      </c>
      <c r="BR367" s="26">
        <v>1</v>
      </c>
      <c r="BS367" s="26"/>
      <c r="BT367" s="26"/>
      <c r="BU367" s="42" t="s">
        <v>1018</v>
      </c>
      <c r="BV367" s="26" t="s">
        <v>712</v>
      </c>
      <c r="BW367" s="26"/>
    </row>
    <row r="368" spans="1:75" ht="33.75" x14ac:dyDescent="0.25">
      <c r="A368" s="24" t="s">
        <v>75</v>
      </c>
      <c r="B368" s="37" t="s">
        <v>76</v>
      </c>
      <c r="C368" s="50" t="s">
        <v>131</v>
      </c>
      <c r="D368" s="40">
        <v>552</v>
      </c>
      <c r="E368" s="26"/>
      <c r="F368" s="26"/>
      <c r="G368" s="42" t="s">
        <v>100</v>
      </c>
      <c r="H368" s="43"/>
      <c r="I368" s="44" t="s">
        <v>132</v>
      </c>
      <c r="J368" s="45"/>
      <c r="K368" s="41" t="s">
        <v>1334</v>
      </c>
      <c r="L368" s="26" t="s">
        <v>133</v>
      </c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46"/>
      <c r="AV368" s="35"/>
      <c r="AW368" s="35"/>
      <c r="AX368" s="35"/>
      <c r="AY368" s="45"/>
      <c r="AZ368" s="45"/>
      <c r="BA368" s="45"/>
      <c r="BB368" s="45"/>
      <c r="BC368" s="45"/>
      <c r="BD368" s="45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42"/>
      <c r="BV368" s="51" t="s">
        <v>483</v>
      </c>
      <c r="BW368" s="26"/>
    </row>
    <row r="369" spans="1:75" ht="56.25" x14ac:dyDescent="0.25">
      <c r="A369" s="24" t="s">
        <v>75</v>
      </c>
      <c r="B369" s="37" t="s">
        <v>76</v>
      </c>
      <c r="C369" s="39">
        <v>25780</v>
      </c>
      <c r="D369" s="40">
        <v>553</v>
      </c>
      <c r="E369" s="26">
        <v>1659</v>
      </c>
      <c r="F369" s="26"/>
      <c r="G369" s="42" t="s">
        <v>113</v>
      </c>
      <c r="H369" s="43"/>
      <c r="I369" s="44" t="s">
        <v>175</v>
      </c>
      <c r="J369" s="45" t="s">
        <v>80</v>
      </c>
      <c r="K369" s="41" t="s">
        <v>1334</v>
      </c>
      <c r="L369" s="26" t="s">
        <v>81</v>
      </c>
      <c r="M369" s="26" t="s">
        <v>328</v>
      </c>
      <c r="N369" s="26" t="s">
        <v>329</v>
      </c>
      <c r="O369" s="26"/>
      <c r="P369" s="26"/>
      <c r="Q369" s="26"/>
      <c r="R369" s="26"/>
      <c r="S369" s="26">
        <v>1</v>
      </c>
      <c r="T369" s="26"/>
      <c r="U369" s="26">
        <v>1</v>
      </c>
      <c r="V369" s="26"/>
      <c r="W369" s="26"/>
      <c r="X369" s="26">
        <v>1</v>
      </c>
      <c r="Y369" s="26"/>
      <c r="Z369" s="26"/>
      <c r="AA369" s="26">
        <v>1</v>
      </c>
      <c r="AB369" s="26">
        <v>-1</v>
      </c>
      <c r="AC369" s="26"/>
      <c r="AD369" s="26">
        <v>1</v>
      </c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>
        <v>1</v>
      </c>
      <c r="AU369" s="46" t="e">
        <f t="shared" si="9"/>
        <v>#REF!</v>
      </c>
      <c r="AV369" s="35">
        <f t="shared" si="10"/>
        <v>7</v>
      </c>
      <c r="AW369" s="35" t="e">
        <f>(O369*#REF!)+(P369*#REF!)+(Q369*#REF!)+(R369*#REF!)+(S369*#REF!)+(T369*#REF!)+(U369*#REF!)+(V369*#REF!)+(W369*#REF!)+(X369*#REF!)+(Y369*#REF!)+(Z369*#REF!)+(AA369*#REF!)+(AB369*#REF!)+(AC369*#REF!)+(AD369*#REF!)+(AE369*#REF!)+(AF369*#REF!)+(AG369*#REF!)+(AH369*#REF!)+(AI369*#REF!)+(AJ369*#REF!)+(AK369*#REF!)+(AL369*#REF!)+(AM369*#REF!)+(AN369*#REF!)+(AO369*#REF!)+(AP369*#REF!)+(AQ369*#REF!)+(AR369*#REF!)+(AS369*#REF!)+(AT369*#REF!)</f>
        <v>#REF!</v>
      </c>
      <c r="AX369" s="35" t="e">
        <f>#REF!+#REF!+#REF!+#REF!+#REF!+#REF!+#REF!</f>
        <v>#REF!</v>
      </c>
      <c r="AY369" s="45"/>
      <c r="AZ369" s="45"/>
      <c r="BA369" s="45"/>
      <c r="BB369" s="45"/>
      <c r="BC369" s="45"/>
      <c r="BD369" s="45"/>
      <c r="BE369" s="26"/>
      <c r="BF369" s="26"/>
      <c r="BG369" s="26"/>
      <c r="BH369" s="26"/>
      <c r="BI369" s="26"/>
      <c r="BJ369" s="26" t="s">
        <v>823</v>
      </c>
      <c r="BK369" s="26"/>
      <c r="BL369" s="26"/>
      <c r="BM369" s="26"/>
      <c r="BN369" s="26" t="s">
        <v>1019</v>
      </c>
      <c r="BO369" s="26"/>
      <c r="BP369" s="26">
        <v>3</v>
      </c>
      <c r="BQ369" s="26"/>
      <c r="BR369" s="26">
        <v>2</v>
      </c>
      <c r="BS369" s="26"/>
      <c r="BT369" s="26"/>
      <c r="BU369" s="42" t="s">
        <v>1020</v>
      </c>
      <c r="BV369" s="26"/>
      <c r="BW369" s="26"/>
    </row>
    <row r="370" spans="1:75" ht="67.5" x14ac:dyDescent="0.25">
      <c r="A370" s="24" t="s">
        <v>75</v>
      </c>
      <c r="B370" s="37" t="s">
        <v>76</v>
      </c>
      <c r="C370" s="50" t="s">
        <v>131</v>
      </c>
      <c r="D370" s="40">
        <v>554</v>
      </c>
      <c r="E370" s="26"/>
      <c r="F370" s="26"/>
      <c r="G370" s="42" t="s">
        <v>100</v>
      </c>
      <c r="H370" s="43"/>
      <c r="I370" s="44" t="s">
        <v>132</v>
      </c>
      <c r="J370" s="45"/>
      <c r="K370" s="41" t="s">
        <v>1334</v>
      </c>
      <c r="L370" s="26" t="s">
        <v>133</v>
      </c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46"/>
      <c r="AV370" s="35"/>
      <c r="AW370" s="35"/>
      <c r="AX370" s="35"/>
      <c r="AY370" s="45"/>
      <c r="AZ370" s="45"/>
      <c r="BA370" s="45"/>
      <c r="BB370" s="45"/>
      <c r="BC370" s="45"/>
      <c r="BD370" s="45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42"/>
      <c r="BV370" s="51" t="s">
        <v>1021</v>
      </c>
      <c r="BW370" s="26"/>
    </row>
    <row r="371" spans="1:75" ht="67.5" x14ac:dyDescent="0.25">
      <c r="A371" s="24" t="s">
        <v>75</v>
      </c>
      <c r="B371" s="37" t="s">
        <v>76</v>
      </c>
      <c r="C371" s="39">
        <v>25781</v>
      </c>
      <c r="D371" s="40">
        <v>555</v>
      </c>
      <c r="E371" s="26">
        <v>1658</v>
      </c>
      <c r="F371" s="26"/>
      <c r="G371" s="42" t="s">
        <v>100</v>
      </c>
      <c r="H371" s="43"/>
      <c r="I371" s="44" t="s">
        <v>132</v>
      </c>
      <c r="J371" s="45"/>
      <c r="K371" s="41" t="s">
        <v>1334</v>
      </c>
      <c r="L371" s="26" t="s">
        <v>81</v>
      </c>
      <c r="M371" s="26" t="s">
        <v>178</v>
      </c>
      <c r="N371" s="26" t="s">
        <v>891</v>
      </c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46" t="e">
        <f t="shared" si="9"/>
        <v>#REF!</v>
      </c>
      <c r="AV371" s="35">
        <f t="shared" si="10"/>
        <v>0</v>
      </c>
      <c r="AW371" s="35" t="e">
        <f>(O371*#REF!)+(P371*#REF!)+(Q371*#REF!)+(R371*#REF!)+(S371*#REF!)+(T371*#REF!)+(U371*#REF!)+(V371*#REF!)+(W371*#REF!)+(X371*#REF!)+(Y371*#REF!)+(Z371*#REF!)+(AA371*#REF!)+(AB371*#REF!)+(AC371*#REF!)+(AD371*#REF!)+(AE371*#REF!)+(AF371*#REF!)+(AG371*#REF!)+(AH371*#REF!)+(AI371*#REF!)+(AJ371*#REF!)+(AK371*#REF!)+(AL371*#REF!)+(AM371*#REF!)+(AN371*#REF!)+(AO371*#REF!)+(AP371*#REF!)+(AQ371*#REF!)+(AR371*#REF!)+(AS371*#REF!)+(AT371*#REF!)</f>
        <v>#REF!</v>
      </c>
      <c r="AX371" s="35">
        <f>O24+P24+S24+X24+Y24+AF24+AG24+AQ24+AS24+AT24</f>
        <v>-4</v>
      </c>
      <c r="AY371" s="45"/>
      <c r="AZ371" s="45"/>
      <c r="BA371" s="45"/>
      <c r="BB371" s="45"/>
      <c r="BC371" s="45"/>
      <c r="BD371" s="45"/>
      <c r="BE371" s="26"/>
      <c r="BF371" s="26"/>
      <c r="BG371" s="26"/>
      <c r="BH371" s="26"/>
      <c r="BI371" s="26"/>
      <c r="BJ371" s="26"/>
      <c r="BK371" s="26"/>
      <c r="BL371" s="26"/>
      <c r="BM371" s="26" t="s">
        <v>879</v>
      </c>
      <c r="BN371" s="26" t="s">
        <v>279</v>
      </c>
      <c r="BO371" s="26"/>
      <c r="BP371" s="26"/>
      <c r="BQ371" s="26"/>
      <c r="BR371" s="26"/>
      <c r="BS371" s="26"/>
      <c r="BT371" s="26"/>
      <c r="BU371" s="42" t="s">
        <v>1022</v>
      </c>
      <c r="BV371" s="26"/>
      <c r="BW371" s="26"/>
    </row>
    <row r="372" spans="1:75" ht="146.25" x14ac:dyDescent="0.25">
      <c r="A372" s="24" t="s">
        <v>75</v>
      </c>
      <c r="B372" s="37" t="s">
        <v>76</v>
      </c>
      <c r="C372" s="39">
        <v>25782</v>
      </c>
      <c r="D372" s="40">
        <v>556</v>
      </c>
      <c r="E372" s="26">
        <v>1655</v>
      </c>
      <c r="F372" s="26"/>
      <c r="G372" s="42" t="s">
        <v>100</v>
      </c>
      <c r="H372" s="43"/>
      <c r="I372" s="44" t="s">
        <v>132</v>
      </c>
      <c r="J372" s="45"/>
      <c r="K372" s="41" t="s">
        <v>1334</v>
      </c>
      <c r="L372" s="26" t="s">
        <v>133</v>
      </c>
      <c r="M372" s="26" t="s">
        <v>230</v>
      </c>
      <c r="N372" s="26" t="s">
        <v>455</v>
      </c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46" t="e">
        <f t="shared" ref="AU372:AU446" si="11">AW372/AX372</f>
        <v>#REF!</v>
      </c>
      <c r="AV372" s="35">
        <f t="shared" si="10"/>
        <v>0</v>
      </c>
      <c r="AW372" s="35" t="e">
        <f>(O372*#REF!)+(P372*#REF!)+(Q372*#REF!)+(R372*#REF!)+(S372*#REF!)+(T372*#REF!)+(U372*#REF!)+(V372*#REF!)+(W372*#REF!)+(X372*#REF!)+(Y372*#REF!)+(Z372*#REF!)+(AA372*#REF!)+(AB372*#REF!)+(AC372*#REF!)+(AD372*#REF!)+(AE372*#REF!)+(AF372*#REF!)+(AG372*#REF!)+(AH372*#REF!)+(AI372*#REF!)+(AJ372*#REF!)+(AK372*#REF!)+(AL372*#REF!)+(AM372*#REF!)+(AN372*#REF!)+(AO372*#REF!)+(AP372*#REF!)+(AQ372*#REF!)+(AR372*#REF!)+(AS372*#REF!)+(AT372*#REF!)</f>
        <v>#REF!</v>
      </c>
      <c r="AX372" s="35">
        <f>O25+P25+S25+X25+Y25+AF25+AG25+AQ25+AS25+AT25</f>
        <v>8</v>
      </c>
      <c r="AY372" s="45"/>
      <c r="AZ372" s="45"/>
      <c r="BA372" s="45"/>
      <c r="BB372" s="45"/>
      <c r="BC372" s="45"/>
      <c r="BD372" s="45"/>
      <c r="BE372" s="26"/>
      <c r="BF372" s="26"/>
      <c r="BG372" s="26"/>
      <c r="BH372" s="26"/>
      <c r="BI372" s="26"/>
      <c r="BJ372" s="26"/>
      <c r="BK372" s="26"/>
      <c r="BL372" s="26"/>
      <c r="BM372" s="26" t="s">
        <v>879</v>
      </c>
      <c r="BN372" s="26" t="s">
        <v>86</v>
      </c>
      <c r="BO372" s="26" t="s">
        <v>1023</v>
      </c>
      <c r="BP372" s="26"/>
      <c r="BQ372" s="26"/>
      <c r="BR372" s="26"/>
      <c r="BS372" s="26"/>
      <c r="BT372" s="26"/>
      <c r="BU372" s="42" t="s">
        <v>1024</v>
      </c>
      <c r="BV372" s="26"/>
      <c r="BW372" s="26"/>
    </row>
    <row r="373" spans="1:75" ht="78.75" x14ac:dyDescent="0.25">
      <c r="A373" s="24" t="s">
        <v>75</v>
      </c>
      <c r="B373" s="37" t="s">
        <v>76</v>
      </c>
      <c r="C373" s="39">
        <v>25783</v>
      </c>
      <c r="D373" s="40">
        <v>558</v>
      </c>
      <c r="E373" s="26">
        <v>1669</v>
      </c>
      <c r="F373" s="26"/>
      <c r="G373" s="42" t="s">
        <v>78</v>
      </c>
      <c r="H373" s="43"/>
      <c r="I373" s="44" t="s">
        <v>137</v>
      </c>
      <c r="J373" s="45"/>
      <c r="K373" s="41" t="s">
        <v>1334</v>
      </c>
      <c r="L373" s="26" t="s">
        <v>81</v>
      </c>
      <c r="M373" s="26" t="s">
        <v>89</v>
      </c>
      <c r="N373" s="26" t="s">
        <v>333</v>
      </c>
      <c r="O373" s="26">
        <v>-1</v>
      </c>
      <c r="P373" s="26">
        <v>-1</v>
      </c>
      <c r="Q373" s="26">
        <v>-1</v>
      </c>
      <c r="R373" s="26">
        <v>-1</v>
      </c>
      <c r="S373" s="26">
        <v>-1</v>
      </c>
      <c r="T373" s="26"/>
      <c r="U373" s="26"/>
      <c r="V373" s="26">
        <v>-1</v>
      </c>
      <c r="W373" s="26">
        <v>-1</v>
      </c>
      <c r="X373" s="26">
        <v>0</v>
      </c>
      <c r="Y373" s="26">
        <v>-1</v>
      </c>
      <c r="Z373" s="26"/>
      <c r="AA373" s="26">
        <v>-1</v>
      </c>
      <c r="AB373" s="26">
        <v>-1</v>
      </c>
      <c r="AC373" s="26">
        <v>-1</v>
      </c>
      <c r="AD373" s="26">
        <v>1</v>
      </c>
      <c r="AE373" s="26">
        <v>-1</v>
      </c>
      <c r="AF373" s="26">
        <v>-1</v>
      </c>
      <c r="AG373" s="26">
        <v>-1</v>
      </c>
      <c r="AH373" s="26"/>
      <c r="AI373" s="26">
        <v>-1</v>
      </c>
      <c r="AJ373" s="26"/>
      <c r="AK373" s="26"/>
      <c r="AL373" s="26"/>
      <c r="AM373" s="26">
        <v>-1</v>
      </c>
      <c r="AN373" s="26">
        <v>-1</v>
      </c>
      <c r="AO373" s="26"/>
      <c r="AP373" s="26"/>
      <c r="AQ373" s="26"/>
      <c r="AR373" s="26"/>
      <c r="AS373" s="26">
        <v>-1</v>
      </c>
      <c r="AT373" s="26">
        <v>-1</v>
      </c>
      <c r="AU373" s="46" t="e">
        <f t="shared" si="11"/>
        <v>#REF!</v>
      </c>
      <c r="AV373" s="35">
        <f t="shared" si="10"/>
        <v>21</v>
      </c>
      <c r="AW373" s="35" t="e">
        <f>(O373*#REF!)+(P373*#REF!)+(Q373*#REF!)+(R373*#REF!)+(S373*#REF!)+(T373*#REF!)+(U373*#REF!)+(V373*#REF!)+(W373*#REF!)+(X373*#REF!)+(Y373*#REF!)+(Z373*#REF!)+(AA373*#REF!)+(AB373*#REF!)+(AC373*#REF!)+(AD373*#REF!)+(AE373*#REF!)+(AF373*#REF!)+(AG373*#REF!)+(AH373*#REF!)+(AI373*#REF!)+(AJ373*#REF!)+(AK373*#REF!)+(AL373*#REF!)+(AM373*#REF!)+(AN373*#REF!)+(AO373*#REF!)+(AP373*#REF!)+(AQ373*#REF!)+(AR373*#REF!)+(AS373*#REF!)+(AT373*#REF!)</f>
        <v>#REF!</v>
      </c>
      <c r="AX373" s="35" t="e">
        <f>#REF!+#REF!+#REF!+#REF!+#REF!+#REF!+#REF!+#REF!+#REF!+#REF!+#REF!+#REF!+#REF!+#REF!+#REF!+#REF!+#REF!+#REF!+#REF!+#REF!+#REF!</f>
        <v>#REF!</v>
      </c>
      <c r="AY373" s="45" t="s">
        <v>1025</v>
      </c>
      <c r="AZ373" s="45" t="s">
        <v>92</v>
      </c>
      <c r="BA373" s="45" t="s">
        <v>93</v>
      </c>
      <c r="BB373" s="45"/>
      <c r="BC373" s="45"/>
      <c r="BD373" s="45"/>
      <c r="BE373" s="26"/>
      <c r="BF373" s="26"/>
      <c r="BG373" s="26"/>
      <c r="BH373" s="26" t="s">
        <v>84</v>
      </c>
      <c r="BI373" s="26" t="s">
        <v>254</v>
      </c>
      <c r="BJ373" s="26" t="s">
        <v>823</v>
      </c>
      <c r="BK373" s="26"/>
      <c r="BL373" s="26"/>
      <c r="BM373" s="26"/>
      <c r="BN373" s="26" t="s">
        <v>128</v>
      </c>
      <c r="BO373" s="26"/>
      <c r="BP373" s="26">
        <v>1</v>
      </c>
      <c r="BQ373" s="26"/>
      <c r="BR373" s="26"/>
      <c r="BS373" s="26"/>
      <c r="BT373" s="26"/>
      <c r="BU373" s="42" t="s">
        <v>1026</v>
      </c>
      <c r="BV373" s="26" t="s">
        <v>905</v>
      </c>
      <c r="BW373" s="26"/>
    </row>
    <row r="374" spans="1:75" ht="101.25" x14ac:dyDescent="0.25">
      <c r="A374" s="24" t="s">
        <v>75</v>
      </c>
      <c r="B374" s="37" t="s">
        <v>76</v>
      </c>
      <c r="C374" s="39">
        <v>25784</v>
      </c>
      <c r="D374" s="40">
        <v>560</v>
      </c>
      <c r="E374" s="26">
        <v>1675</v>
      </c>
      <c r="F374" s="26"/>
      <c r="G374" s="42" t="s">
        <v>100</v>
      </c>
      <c r="H374" s="43"/>
      <c r="I374" s="44" t="s">
        <v>132</v>
      </c>
      <c r="J374" s="45" t="s">
        <v>80</v>
      </c>
      <c r="K374" s="41" t="s">
        <v>1334</v>
      </c>
      <c r="L374" s="26" t="s">
        <v>133</v>
      </c>
      <c r="M374" s="26" t="s">
        <v>230</v>
      </c>
      <c r="N374" s="26" t="s">
        <v>557</v>
      </c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46" t="e">
        <f t="shared" si="11"/>
        <v>#REF!</v>
      </c>
      <c r="AV374" s="35">
        <f t="shared" si="10"/>
        <v>0</v>
      </c>
      <c r="AW374" s="35" t="e">
        <f>(O374*#REF!)+(P374*#REF!)+(Q374*#REF!)+(R374*#REF!)+(S374*#REF!)+(T374*#REF!)+(U374*#REF!)+(V374*#REF!)+(W374*#REF!)+(X374*#REF!)+(Y374*#REF!)+(Z374*#REF!)+(AA374*#REF!)+(AB374*#REF!)+(AC374*#REF!)+(AD374*#REF!)+(AE374*#REF!)+(AF374*#REF!)+(AG374*#REF!)+(AH374*#REF!)+(AI374*#REF!)+(AJ374*#REF!)+(AK374*#REF!)+(AL374*#REF!)+(AM374*#REF!)+(AN374*#REF!)+(AO374*#REF!)+(AP374*#REF!)+(AQ374*#REF!)+(AR374*#REF!)+(AS374*#REF!)+(AT374*#REF!)</f>
        <v>#REF!</v>
      </c>
      <c r="AX374" s="35">
        <f>O27+P27+S27+X27+Y27+AF27+AG27+AQ27+AS27+AT27</f>
        <v>0</v>
      </c>
      <c r="AY374" s="45"/>
      <c r="AZ374" s="45"/>
      <c r="BA374" s="45"/>
      <c r="BB374" s="45"/>
      <c r="BC374" s="45"/>
      <c r="BD374" s="45"/>
      <c r="BE374" s="26"/>
      <c r="BF374" s="26"/>
      <c r="BG374" s="26"/>
      <c r="BH374" s="26"/>
      <c r="BI374" s="26"/>
      <c r="BJ374" s="26"/>
      <c r="BK374" s="26"/>
      <c r="BL374" s="26"/>
      <c r="BM374" s="26" t="s">
        <v>1027</v>
      </c>
      <c r="BN374" s="26" t="s">
        <v>86</v>
      </c>
      <c r="BO374" s="26" t="s">
        <v>1028</v>
      </c>
      <c r="BP374" s="26"/>
      <c r="BQ374" s="26"/>
      <c r="BR374" s="26"/>
      <c r="BS374" s="26"/>
      <c r="BT374" s="26"/>
      <c r="BU374" s="42" t="s">
        <v>1029</v>
      </c>
      <c r="BV374" s="26"/>
      <c r="BW374" s="26"/>
    </row>
    <row r="375" spans="1:75" ht="27" x14ac:dyDescent="0.25">
      <c r="A375" s="24" t="s">
        <v>75</v>
      </c>
      <c r="B375" s="37" t="s">
        <v>76</v>
      </c>
      <c r="C375" s="39">
        <v>25785</v>
      </c>
      <c r="D375" s="40">
        <v>561</v>
      </c>
      <c r="E375" s="26">
        <v>1665</v>
      </c>
      <c r="F375" s="26"/>
      <c r="G375" s="42" t="s">
        <v>113</v>
      </c>
      <c r="H375" s="43"/>
      <c r="I375" s="44" t="s">
        <v>175</v>
      </c>
      <c r="J375" s="45"/>
      <c r="K375" s="41" t="s">
        <v>1334</v>
      </c>
      <c r="L375" s="26" t="s">
        <v>81</v>
      </c>
      <c r="M375" s="26" t="s">
        <v>126</v>
      </c>
      <c r="N375" s="26" t="s">
        <v>269</v>
      </c>
      <c r="O375" s="26">
        <v>1</v>
      </c>
      <c r="P375" s="26">
        <v>1</v>
      </c>
      <c r="Q375" s="26">
        <v>1</v>
      </c>
      <c r="R375" s="26">
        <v>1</v>
      </c>
      <c r="S375" s="26"/>
      <c r="T375" s="26">
        <v>1</v>
      </c>
      <c r="U375" s="26">
        <v>1</v>
      </c>
      <c r="V375" s="26">
        <v>1</v>
      </c>
      <c r="W375" s="26">
        <v>1</v>
      </c>
      <c r="X375" s="26">
        <v>1</v>
      </c>
      <c r="Y375" s="26">
        <v>2</v>
      </c>
      <c r="Z375" s="26"/>
      <c r="AA375" s="26">
        <v>1</v>
      </c>
      <c r="AB375" s="26">
        <v>1</v>
      </c>
      <c r="AC375" s="26">
        <v>1</v>
      </c>
      <c r="AD375" s="26">
        <v>1</v>
      </c>
      <c r="AE375" s="26">
        <v>0</v>
      </c>
      <c r="AF375" s="26">
        <v>1</v>
      </c>
      <c r="AG375" s="26">
        <v>1</v>
      </c>
      <c r="AH375" s="26"/>
      <c r="AI375" s="26">
        <v>1</v>
      </c>
      <c r="AJ375" s="26"/>
      <c r="AK375" s="26"/>
      <c r="AL375" s="26">
        <v>1</v>
      </c>
      <c r="AM375" s="26"/>
      <c r="AN375" s="26"/>
      <c r="AO375" s="26"/>
      <c r="AP375" s="26">
        <v>1</v>
      </c>
      <c r="AQ375" s="26">
        <v>1</v>
      </c>
      <c r="AR375" s="26">
        <v>1</v>
      </c>
      <c r="AS375" s="26">
        <v>1</v>
      </c>
      <c r="AT375" s="26"/>
      <c r="AU375" s="46" t="e">
        <f t="shared" si="11"/>
        <v>#REF!</v>
      </c>
      <c r="AV375" s="35">
        <f t="shared" si="10"/>
        <v>23</v>
      </c>
      <c r="AW375" s="35" t="e">
        <f>(O375*#REF!)+(P375*#REF!)+(Q375*#REF!)+(R375*#REF!)+(S375*#REF!)+(T375*#REF!)+(U375*#REF!)+(V375*#REF!)+(W375*#REF!)+(X375*#REF!)+(Y375*#REF!)+(Z375*#REF!)+(AA375*#REF!)+(AB375*#REF!)+(AC375*#REF!)+(AD375*#REF!)+(AE375*#REF!)+(AF375*#REF!)+(AG375*#REF!)+(AH375*#REF!)+(AI375*#REF!)+(AJ375*#REF!)+(AK375*#REF!)+(AL375*#REF!)+(AM375*#REF!)+(AN375*#REF!)+(AO375*#REF!)+(AP375*#REF!)+(AQ375*#REF!)+(AR375*#REF!)+(AS375*#REF!)+(AT375*#REF!)</f>
        <v>#REF!</v>
      </c>
      <c r="AX375" s="35" t="e">
        <f>#REF!+#REF!+#REF!+#REF!+#REF!+#REF!+#REF!+#REF!+#REF!+#REF!+#REF!+#REF!+#REF!+#REF!+#REF!+#REF!+#REF!+#REF!+#REF!+#REF!+#REF!+#REF!+#REF!</f>
        <v>#REF!</v>
      </c>
      <c r="AY375" s="45" t="s">
        <v>411</v>
      </c>
      <c r="AZ375" s="45" t="s">
        <v>115</v>
      </c>
      <c r="BA375" s="45" t="s">
        <v>116</v>
      </c>
      <c r="BB375" s="45"/>
      <c r="BC375" s="45"/>
      <c r="BD375" s="45"/>
      <c r="BE375" s="26"/>
      <c r="BF375" s="26"/>
      <c r="BG375" s="26"/>
      <c r="BH375" s="26" t="s">
        <v>118</v>
      </c>
      <c r="BI375" s="26" t="s">
        <v>204</v>
      </c>
      <c r="BJ375" s="26" t="s">
        <v>83</v>
      </c>
      <c r="BK375" s="26"/>
      <c r="BL375" s="26" t="s">
        <v>528</v>
      </c>
      <c r="BM375" s="26"/>
      <c r="BN375" s="26" t="s">
        <v>506</v>
      </c>
      <c r="BO375" s="26"/>
      <c r="BP375" s="26">
        <v>1</v>
      </c>
      <c r="BQ375" s="26"/>
      <c r="BR375" s="26">
        <v>1</v>
      </c>
      <c r="BS375" s="26">
        <v>1</v>
      </c>
      <c r="BT375" s="26" t="s">
        <v>824</v>
      </c>
      <c r="BU375" s="42"/>
      <c r="BV375" s="26" t="s">
        <v>1030</v>
      </c>
      <c r="BW375" s="26"/>
    </row>
    <row r="376" spans="1:75" ht="33.75" x14ac:dyDescent="0.25">
      <c r="A376" s="24" t="s">
        <v>75</v>
      </c>
      <c r="B376" s="37" t="s">
        <v>76</v>
      </c>
      <c r="C376" s="39">
        <v>25786</v>
      </c>
      <c r="D376" s="40">
        <v>563</v>
      </c>
      <c r="E376" s="26"/>
      <c r="F376" s="26"/>
      <c r="G376" s="42" t="s">
        <v>224</v>
      </c>
      <c r="H376" s="43"/>
      <c r="I376" s="44" t="s">
        <v>175</v>
      </c>
      <c r="J376" s="45"/>
      <c r="K376" s="41" t="s">
        <v>1334</v>
      </c>
      <c r="L376" s="26" t="s">
        <v>81</v>
      </c>
      <c r="M376" s="26" t="s">
        <v>126</v>
      </c>
      <c r="N376" s="26" t="s">
        <v>162</v>
      </c>
      <c r="O376" s="26">
        <v>1</v>
      </c>
      <c r="P376" s="26">
        <v>1</v>
      </c>
      <c r="Q376" s="26">
        <v>1</v>
      </c>
      <c r="R376" s="26">
        <v>1</v>
      </c>
      <c r="S376" s="26"/>
      <c r="T376" s="26"/>
      <c r="U376" s="26"/>
      <c r="V376" s="26"/>
      <c r="W376" s="26"/>
      <c r="X376" s="26">
        <v>1</v>
      </c>
      <c r="Y376" s="26">
        <v>1</v>
      </c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46" t="e">
        <f t="shared" si="11"/>
        <v>#REF!</v>
      </c>
      <c r="AV376" s="35">
        <f t="shared" si="10"/>
        <v>6</v>
      </c>
      <c r="AW376" s="35" t="e">
        <f>(O376*#REF!)+(P376*#REF!)+(Q376*#REF!)+(R376*#REF!)+(S376*#REF!)+(T376*#REF!)+(U376*#REF!)+(V376*#REF!)+(W376*#REF!)+(X376*#REF!)+(Y376*#REF!)+(Z376*#REF!)+(AA376*#REF!)+(AB376*#REF!)+(AC376*#REF!)+(AD376*#REF!)+(AE376*#REF!)+(AF376*#REF!)+(AG376*#REF!)+(AH376*#REF!)+(AI376*#REF!)+(AJ376*#REF!)+(AK376*#REF!)+(AL376*#REF!)+(AM376*#REF!)+(AN376*#REF!)+(AO376*#REF!)+(AP376*#REF!)+(AQ376*#REF!)+(AR376*#REF!)+(AS376*#REF!)+(AT376*#REF!)</f>
        <v>#REF!</v>
      </c>
      <c r="AX376" s="35" t="e">
        <f>#REF!+#REF!+#REF!+#REF!+#REF!+#REF!</f>
        <v>#REF!</v>
      </c>
      <c r="AY376" s="45"/>
      <c r="AZ376" s="45"/>
      <c r="BA376" s="45"/>
      <c r="BB376" s="45"/>
      <c r="BC376" s="45"/>
      <c r="BD376" s="45"/>
      <c r="BE376" s="26"/>
      <c r="BF376" s="26"/>
      <c r="BG376" s="26"/>
      <c r="BH376" s="26" t="s">
        <v>118</v>
      </c>
      <c r="BI376" s="26" t="s">
        <v>204</v>
      </c>
      <c r="BJ376" s="26"/>
      <c r="BK376" s="26"/>
      <c r="BL376" s="26"/>
      <c r="BM376" s="26"/>
      <c r="BN376" s="26" t="s">
        <v>866</v>
      </c>
      <c r="BO376" s="26"/>
      <c r="BP376" s="26"/>
      <c r="BQ376" s="26"/>
      <c r="BR376" s="26"/>
      <c r="BS376" s="26"/>
      <c r="BT376" s="26"/>
      <c r="BU376" s="42" t="s">
        <v>1031</v>
      </c>
      <c r="BV376" s="26"/>
      <c r="BW376" s="26"/>
    </row>
    <row r="377" spans="1:75" ht="78.75" x14ac:dyDescent="0.25">
      <c r="A377" s="24" t="s">
        <v>75</v>
      </c>
      <c r="B377" s="37" t="s">
        <v>76</v>
      </c>
      <c r="C377" s="39">
        <v>25787</v>
      </c>
      <c r="D377" s="40">
        <v>564</v>
      </c>
      <c r="E377" s="26">
        <v>1680</v>
      </c>
      <c r="F377" s="26"/>
      <c r="G377" s="42" t="s">
        <v>100</v>
      </c>
      <c r="H377" s="43" t="s">
        <v>114</v>
      </c>
      <c r="I377" s="44" t="s">
        <v>144</v>
      </c>
      <c r="J377" s="45"/>
      <c r="K377" s="41" t="s">
        <v>1334</v>
      </c>
      <c r="L377" s="26" t="s">
        <v>81</v>
      </c>
      <c r="M377" s="26" t="s">
        <v>151</v>
      </c>
      <c r="N377" s="26" t="s">
        <v>1032</v>
      </c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46" t="e">
        <f t="shared" si="11"/>
        <v>#REF!</v>
      </c>
      <c r="AV377" s="35">
        <f t="shared" si="10"/>
        <v>0</v>
      </c>
      <c r="AW377" s="35" t="e">
        <f>(O377*#REF!)+(P377*#REF!)+(Q377*#REF!)+(R377*#REF!)+(S377*#REF!)+(T377*#REF!)+(U377*#REF!)+(V377*#REF!)+(W377*#REF!)+(X377*#REF!)+(Y377*#REF!)+(Z377*#REF!)+(AA377*#REF!)+(AB377*#REF!)+(AC377*#REF!)+(AD377*#REF!)+(AE377*#REF!)+(AF377*#REF!)+(AG377*#REF!)+(AH377*#REF!)+(AI377*#REF!)+(AJ377*#REF!)+(AK377*#REF!)+(AL377*#REF!)+(AM377*#REF!)+(AN377*#REF!)+(AO377*#REF!)+(AP377*#REF!)+(AQ377*#REF!)+(AR377*#REF!)+(AS377*#REF!)+(AT377*#REF!)</f>
        <v>#REF!</v>
      </c>
      <c r="AX377" s="35">
        <f>O30+P30+S30+X30+Y30+AF30+AG30+AQ30+AS30+AT30</f>
        <v>-2</v>
      </c>
      <c r="AY377" s="45"/>
      <c r="AZ377" s="45"/>
      <c r="BA377" s="45"/>
      <c r="BB377" s="45"/>
      <c r="BC377" s="45"/>
      <c r="BD377" s="45"/>
      <c r="BE377" s="26"/>
      <c r="BF377" s="26"/>
      <c r="BG377" s="26"/>
      <c r="BH377" s="26"/>
      <c r="BI377" s="26"/>
      <c r="BJ377" s="26"/>
      <c r="BK377" s="26"/>
      <c r="BL377" s="26"/>
      <c r="BM377" s="26" t="s">
        <v>1033</v>
      </c>
      <c r="BN377" s="26" t="s">
        <v>1034</v>
      </c>
      <c r="BO377" s="26" t="s">
        <v>1035</v>
      </c>
      <c r="BP377" s="26"/>
      <c r="BQ377" s="26"/>
      <c r="BR377" s="26"/>
      <c r="BS377" s="26"/>
      <c r="BT377" s="26"/>
      <c r="BU377" s="42"/>
      <c r="BV377" s="26" t="s">
        <v>1036</v>
      </c>
      <c r="BW377" s="26" t="s">
        <v>130</v>
      </c>
    </row>
    <row r="378" spans="1:75" ht="27" x14ac:dyDescent="0.25">
      <c r="A378" s="24" t="s">
        <v>75</v>
      </c>
      <c r="B378" s="37" t="s">
        <v>76</v>
      </c>
      <c r="C378" s="39">
        <v>25788</v>
      </c>
      <c r="D378" s="40">
        <v>565</v>
      </c>
      <c r="E378" s="26">
        <v>1701</v>
      </c>
      <c r="F378" s="26"/>
      <c r="G378" s="42" t="s">
        <v>88</v>
      </c>
      <c r="H378" s="43"/>
      <c r="I378" s="44" t="s">
        <v>137</v>
      </c>
      <c r="J378" s="45"/>
      <c r="K378" s="41" t="s">
        <v>1334</v>
      </c>
      <c r="L378" s="26" t="s">
        <v>81</v>
      </c>
      <c r="M378" s="26" t="s">
        <v>82</v>
      </c>
      <c r="N378" s="26" t="s">
        <v>83</v>
      </c>
      <c r="O378" s="26">
        <v>1</v>
      </c>
      <c r="P378" s="26">
        <v>0</v>
      </c>
      <c r="Q378" s="26"/>
      <c r="R378" s="26"/>
      <c r="S378" s="26">
        <v>1</v>
      </c>
      <c r="T378" s="26"/>
      <c r="U378" s="26"/>
      <c r="V378" s="26">
        <v>-1</v>
      </c>
      <c r="W378" s="26">
        <v>0</v>
      </c>
      <c r="X378" s="26"/>
      <c r="Y378" s="26">
        <v>-1</v>
      </c>
      <c r="Z378" s="26"/>
      <c r="AA378" s="26"/>
      <c r="AB378" s="26"/>
      <c r="AC378" s="26"/>
      <c r="AD378" s="26"/>
      <c r="AE378" s="26">
        <v>-1</v>
      </c>
      <c r="AF378" s="26">
        <v>-1</v>
      </c>
      <c r="AG378" s="26">
        <v>-2</v>
      </c>
      <c r="AH378" s="26"/>
      <c r="AI378" s="26">
        <v>-1</v>
      </c>
      <c r="AJ378" s="26"/>
      <c r="AK378" s="26"/>
      <c r="AL378" s="26"/>
      <c r="AM378" s="26"/>
      <c r="AN378" s="26">
        <v>-1</v>
      </c>
      <c r="AO378" s="26"/>
      <c r="AP378" s="26"/>
      <c r="AQ378" s="26"/>
      <c r="AR378" s="26"/>
      <c r="AS378" s="26">
        <v>-1</v>
      </c>
      <c r="AT378" s="26">
        <v>-1</v>
      </c>
      <c r="AU378" s="46" t="e">
        <f t="shared" si="11"/>
        <v>#REF!</v>
      </c>
      <c r="AV378" s="35">
        <f t="shared" si="10"/>
        <v>13</v>
      </c>
      <c r="AW378" s="35" t="e">
        <f>(O378*#REF!)+(P378*#REF!)+(Q378*#REF!)+(R378*#REF!)+(S378*#REF!)+(T378*#REF!)+(U378*#REF!)+(V378*#REF!)+(W378*#REF!)+(X378*#REF!)+(Y378*#REF!)+(Z378*#REF!)+(AA378*#REF!)+(AB378*#REF!)+(AC378*#REF!)+(AD378*#REF!)+(AE378*#REF!)+(AF378*#REF!)+(AG378*#REF!)+(AH378*#REF!)+(AI378*#REF!)+(AJ378*#REF!)+(AK378*#REF!)+(AL378*#REF!)+(AM378*#REF!)+(AN378*#REF!)+(AO378*#REF!)+(AP378*#REF!)+(AQ378*#REF!)+(AR378*#REF!)+(AS378*#REF!)+(AT378*#REF!)</f>
        <v>#REF!</v>
      </c>
      <c r="AX378" s="35" t="e">
        <f>#REF!+#REF!+#REF!+#REF!+#REF!+#REF!+#REF!+#REF!+#REF!+#REF!+#REF!+#REF!+#REF!</f>
        <v>#REF!</v>
      </c>
      <c r="AY378" s="45" t="s">
        <v>576</v>
      </c>
      <c r="AZ378" s="45" t="s">
        <v>92</v>
      </c>
      <c r="BA378" s="45" t="s">
        <v>93</v>
      </c>
      <c r="BB378" s="45"/>
      <c r="BC378" s="45"/>
      <c r="BD378" s="45" t="s">
        <v>94</v>
      </c>
      <c r="BE378" s="26"/>
      <c r="BF378" s="26"/>
      <c r="BG378" s="26"/>
      <c r="BH378" s="26"/>
      <c r="BI378" s="26"/>
      <c r="BJ378" s="26" t="s">
        <v>83</v>
      </c>
      <c r="BK378" s="26"/>
      <c r="BL378" s="26"/>
      <c r="BM378" s="26"/>
      <c r="BN378" s="26" t="s">
        <v>449</v>
      </c>
      <c r="BO378" s="26"/>
      <c r="BP378" s="26">
        <v>0</v>
      </c>
      <c r="BQ378" s="26"/>
      <c r="BR378" s="26"/>
      <c r="BS378" s="26"/>
      <c r="BT378" s="26"/>
      <c r="BU378" s="42" t="s">
        <v>1037</v>
      </c>
      <c r="BV378" s="26" t="s">
        <v>229</v>
      </c>
      <c r="BW378" s="26"/>
    </row>
    <row r="379" spans="1:75" ht="90" x14ac:dyDescent="0.25">
      <c r="A379" s="24" t="s">
        <v>75</v>
      </c>
      <c r="B379" s="37" t="s">
        <v>76</v>
      </c>
      <c r="C379" s="39">
        <v>25789</v>
      </c>
      <c r="D379" s="40">
        <v>566</v>
      </c>
      <c r="E379" s="26">
        <v>1679</v>
      </c>
      <c r="F379" s="26"/>
      <c r="G379" s="42" t="s">
        <v>100</v>
      </c>
      <c r="H379" s="43"/>
      <c r="I379" s="44" t="s">
        <v>132</v>
      </c>
      <c r="J379" s="45"/>
      <c r="K379" s="41" t="s">
        <v>1334</v>
      </c>
      <c r="L379" s="26" t="s">
        <v>133</v>
      </c>
      <c r="M379" s="26" t="s">
        <v>178</v>
      </c>
      <c r="N379" s="26" t="s">
        <v>182</v>
      </c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46" t="e">
        <f t="shared" si="11"/>
        <v>#REF!</v>
      </c>
      <c r="AV379" s="35">
        <f t="shared" si="10"/>
        <v>0</v>
      </c>
      <c r="AW379" s="35" t="e">
        <f>(O379*#REF!)+(P379*#REF!)+(Q379*#REF!)+(R379*#REF!)+(S379*#REF!)+(T379*#REF!)+(U379*#REF!)+(V379*#REF!)+(W379*#REF!)+(X379*#REF!)+(Y379*#REF!)+(Z379*#REF!)+(AA379*#REF!)+(AB379*#REF!)+(AC379*#REF!)+(AD379*#REF!)+(AE379*#REF!)+(AF379*#REF!)+(AG379*#REF!)+(AH379*#REF!)+(AI379*#REF!)+(AJ379*#REF!)+(AK379*#REF!)+(AL379*#REF!)+(AM379*#REF!)+(AN379*#REF!)+(AO379*#REF!)+(AP379*#REF!)+(AQ379*#REF!)+(AR379*#REF!)+(AS379*#REF!)+(AT379*#REF!)</f>
        <v>#REF!</v>
      </c>
      <c r="AX379" s="35">
        <f>O32+P32+S32+X32+Y32+AF32+AG32+AQ32+AS32+AT32</f>
        <v>0</v>
      </c>
      <c r="AY379" s="45"/>
      <c r="AZ379" s="45"/>
      <c r="BA379" s="45"/>
      <c r="BB379" s="45"/>
      <c r="BC379" s="45"/>
      <c r="BD379" s="45"/>
      <c r="BE379" s="26"/>
      <c r="BF379" s="26"/>
      <c r="BG379" s="26"/>
      <c r="BH379" s="26"/>
      <c r="BI379" s="26"/>
      <c r="BJ379" s="26"/>
      <c r="BK379" s="26"/>
      <c r="BL379" s="26"/>
      <c r="BM379" s="26" t="s">
        <v>1038</v>
      </c>
      <c r="BN379" s="26" t="s">
        <v>449</v>
      </c>
      <c r="BO379" s="26"/>
      <c r="BP379" s="26"/>
      <c r="BQ379" s="26"/>
      <c r="BR379" s="26"/>
      <c r="BS379" s="26"/>
      <c r="BT379" s="26"/>
      <c r="BU379" s="42" t="s">
        <v>1039</v>
      </c>
      <c r="BV379" s="26"/>
      <c r="BW379" s="26" t="s">
        <v>130</v>
      </c>
    </row>
    <row r="380" spans="1:75" ht="67.5" x14ac:dyDescent="0.25">
      <c r="A380" s="24" t="s">
        <v>75</v>
      </c>
      <c r="B380" s="37" t="s">
        <v>76</v>
      </c>
      <c r="C380" s="39">
        <v>25790</v>
      </c>
      <c r="D380" s="40">
        <v>567</v>
      </c>
      <c r="E380" s="26">
        <v>1719</v>
      </c>
      <c r="F380" s="26"/>
      <c r="G380" s="42" t="s">
        <v>100</v>
      </c>
      <c r="H380" s="43" t="s">
        <v>79</v>
      </c>
      <c r="I380" s="44" t="s">
        <v>101</v>
      </c>
      <c r="J380" s="45"/>
      <c r="K380" s="41" t="s">
        <v>1334</v>
      </c>
      <c r="L380" s="26" t="s">
        <v>133</v>
      </c>
      <c r="M380" s="26" t="s">
        <v>178</v>
      </c>
      <c r="N380" s="26" t="s">
        <v>1040</v>
      </c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46" t="e">
        <f t="shared" si="11"/>
        <v>#REF!</v>
      </c>
      <c r="AV380" s="35">
        <f t="shared" si="10"/>
        <v>0</v>
      </c>
      <c r="AW380" s="35" t="e">
        <f>(O380*#REF!)+(P380*#REF!)+(Q380*#REF!)+(R380*#REF!)+(S380*#REF!)+(T380*#REF!)+(U380*#REF!)+(V380*#REF!)+(W380*#REF!)+(X380*#REF!)+(Y380*#REF!)+(Z380*#REF!)+(AA380*#REF!)+(AB380*#REF!)+(AC380*#REF!)+(AD380*#REF!)+(AE380*#REF!)+(AF380*#REF!)+(AG380*#REF!)+(AH380*#REF!)+(AI380*#REF!)+(AJ380*#REF!)+(AK380*#REF!)+(AL380*#REF!)+(AM380*#REF!)+(AN380*#REF!)+(AO380*#REF!)+(AP380*#REF!)+(AQ380*#REF!)+(AR380*#REF!)+(AS380*#REF!)+(AT380*#REF!)</f>
        <v>#REF!</v>
      </c>
      <c r="AX380" s="35">
        <f>O33+P33+S33+X33+Y33+AF33+AG33+AQ33+AS33+AT33</f>
        <v>0</v>
      </c>
      <c r="AY380" s="45"/>
      <c r="AZ380" s="45"/>
      <c r="BA380" s="45"/>
      <c r="BB380" s="45"/>
      <c r="BC380" s="45"/>
      <c r="BD380" s="45"/>
      <c r="BE380" s="26"/>
      <c r="BF380" s="26"/>
      <c r="BG380" s="26"/>
      <c r="BH380" s="26"/>
      <c r="BI380" s="26"/>
      <c r="BJ380" s="26"/>
      <c r="BK380" s="26"/>
      <c r="BL380" s="26"/>
      <c r="BM380" s="26" t="s">
        <v>879</v>
      </c>
      <c r="BN380" s="26" t="s">
        <v>279</v>
      </c>
      <c r="BO380" s="26" t="s">
        <v>1041</v>
      </c>
      <c r="BP380" s="26"/>
      <c r="BQ380" s="26"/>
      <c r="BR380" s="26"/>
      <c r="BS380" s="26"/>
      <c r="BT380" s="26"/>
      <c r="BU380" s="42" t="s">
        <v>1042</v>
      </c>
      <c r="BV380" s="26" t="s">
        <v>229</v>
      </c>
      <c r="BW380" s="26"/>
    </row>
    <row r="381" spans="1:75" ht="90" x14ac:dyDescent="0.25">
      <c r="A381" s="24" t="s">
        <v>75</v>
      </c>
      <c r="B381" s="37" t="s">
        <v>76</v>
      </c>
      <c r="C381" s="39">
        <v>25791</v>
      </c>
      <c r="D381" s="40">
        <v>568</v>
      </c>
      <c r="E381" s="26">
        <v>1677</v>
      </c>
      <c r="F381" s="26"/>
      <c r="G381" s="42" t="s">
        <v>186</v>
      </c>
      <c r="H381" s="43"/>
      <c r="I381" s="44" t="s">
        <v>137</v>
      </c>
      <c r="J381" s="45"/>
      <c r="K381" s="41" t="s">
        <v>1334</v>
      </c>
      <c r="L381" s="26" t="s">
        <v>81</v>
      </c>
      <c r="M381" s="26" t="s">
        <v>170</v>
      </c>
      <c r="N381" s="26" t="s">
        <v>1043</v>
      </c>
      <c r="O381" s="26"/>
      <c r="P381" s="26"/>
      <c r="Q381" s="26"/>
      <c r="R381" s="26"/>
      <c r="S381" s="26"/>
      <c r="T381" s="26">
        <v>-1</v>
      </c>
      <c r="U381" s="26">
        <v>-1</v>
      </c>
      <c r="V381" s="26"/>
      <c r="W381" s="26"/>
      <c r="X381" s="26"/>
      <c r="Y381" s="26">
        <v>-1</v>
      </c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46" t="e">
        <f t="shared" si="11"/>
        <v>#REF!</v>
      </c>
      <c r="AV381" s="35">
        <f t="shared" si="10"/>
        <v>3</v>
      </c>
      <c r="AW381" s="35" t="e">
        <f>(O381*#REF!)+(P381*#REF!)+(Q381*#REF!)+(R381*#REF!)+(S381*#REF!)+(T381*#REF!)+(U381*#REF!)+(V381*#REF!)+(W381*#REF!)+(X381*#REF!)+(Y381*#REF!)+(Z381*#REF!)+(AA381*#REF!)+(AB381*#REF!)+(AC381*#REF!)+(AD381*#REF!)+(AE381*#REF!)+(AF381*#REF!)+(AG381*#REF!)+(AH381*#REF!)+(AI381*#REF!)+(AJ381*#REF!)+(AK381*#REF!)+(AL381*#REF!)+(AM381*#REF!)+(AN381*#REF!)+(AO381*#REF!)+(AP381*#REF!)+(AQ381*#REF!)+(AR381*#REF!)+(AS381*#REF!)+(AT381*#REF!)</f>
        <v>#REF!</v>
      </c>
      <c r="AX381" s="35" t="e">
        <f>#REF!+#REF!+#REF!</f>
        <v>#REF!</v>
      </c>
      <c r="AY381" s="45"/>
      <c r="AZ381" s="45"/>
      <c r="BA381" s="45"/>
      <c r="BB381" s="45"/>
      <c r="BC381" s="45"/>
      <c r="BD381" s="45"/>
      <c r="BE381" s="26"/>
      <c r="BF381" s="26"/>
      <c r="BG381" s="26"/>
      <c r="BH381" s="26" t="s">
        <v>84</v>
      </c>
      <c r="BI381" s="26" t="s">
        <v>254</v>
      </c>
      <c r="BJ381" s="26"/>
      <c r="BK381" s="26"/>
      <c r="BL381" s="26" t="s">
        <v>279</v>
      </c>
      <c r="BM381" s="26"/>
      <c r="BN381" s="26"/>
      <c r="BO381" s="26"/>
      <c r="BP381" s="26"/>
      <c r="BQ381" s="26"/>
      <c r="BR381" s="26"/>
      <c r="BS381" s="26"/>
      <c r="BT381" s="26"/>
      <c r="BU381" s="42" t="s">
        <v>1044</v>
      </c>
      <c r="BV381" s="26"/>
      <c r="BW381" s="26"/>
    </row>
    <row r="382" spans="1:75" ht="101.25" x14ac:dyDescent="0.25">
      <c r="A382" s="24" t="s">
        <v>75</v>
      </c>
      <c r="B382" s="37" t="s">
        <v>76</v>
      </c>
      <c r="C382" s="39">
        <v>25792</v>
      </c>
      <c r="D382" s="40" t="s">
        <v>1045</v>
      </c>
      <c r="E382" s="26">
        <v>1714</v>
      </c>
      <c r="F382" s="26">
        <v>1</v>
      </c>
      <c r="G382" s="42" t="s">
        <v>113</v>
      </c>
      <c r="H382" s="43"/>
      <c r="I382" s="44" t="s">
        <v>175</v>
      </c>
      <c r="J382" s="45"/>
      <c r="K382" s="41" t="s">
        <v>1334</v>
      </c>
      <c r="L382" s="26" t="s">
        <v>81</v>
      </c>
      <c r="M382" s="26" t="s">
        <v>82</v>
      </c>
      <c r="N382" s="26" t="s">
        <v>238</v>
      </c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>
        <v>1</v>
      </c>
      <c r="AG382" s="26">
        <v>2</v>
      </c>
      <c r="AH382" s="26"/>
      <c r="AI382" s="26">
        <v>1</v>
      </c>
      <c r="AJ382" s="26">
        <v>1</v>
      </c>
      <c r="AK382" s="26"/>
      <c r="AL382" s="26">
        <v>1</v>
      </c>
      <c r="AM382" s="26">
        <v>1</v>
      </c>
      <c r="AN382" s="26">
        <v>1</v>
      </c>
      <c r="AO382" s="26">
        <v>1</v>
      </c>
      <c r="AP382" s="26">
        <v>1</v>
      </c>
      <c r="AQ382" s="26">
        <v>1</v>
      </c>
      <c r="AR382" s="26">
        <v>1</v>
      </c>
      <c r="AS382" s="26">
        <v>1</v>
      </c>
      <c r="AT382" s="26">
        <v>2</v>
      </c>
      <c r="AU382" s="46" t="e">
        <f>AW382/AX382</f>
        <v>#REF!</v>
      </c>
      <c r="AV382" s="35">
        <f t="shared" si="10"/>
        <v>13</v>
      </c>
      <c r="AW382" s="35" t="e">
        <f>(O382*#REF!)+(P382*#REF!)+(Q382*#REF!)+(R382*#REF!)+(S382*#REF!)+(T382*#REF!)+(U382*#REF!)+(V382*#REF!)+(W382*#REF!)+(X382*#REF!)+(Y382*#REF!)+(Z382*#REF!)+(AA382*#REF!)+(AB382*#REF!)+(AC382*#REF!)+(AD382*#REF!)+(AE382*#REF!)+(AF382*#REF!)+(AG382*#REF!)+(AH382*#REF!)+(AI382*#REF!)+(AJ382*#REF!)+(AK382*#REF!)+(AL382*#REF!)+(AM382*#REF!)+(AN382*#REF!)+(AO382*#REF!)+(AP382*#REF!)+(AQ382*#REF!)+(AR382*#REF!)+(AS382*#REF!)+(AT382*#REF!)</f>
        <v>#REF!</v>
      </c>
      <c r="AX382" s="35" t="e">
        <f>#REF!+#REF!+#REF!+#REF!+#REF!+#REF!+#REF!+#REF!+#REF!+#REF!+#REF!+#REF!+#REF!</f>
        <v>#REF!</v>
      </c>
      <c r="AY382" s="45" t="s">
        <v>115</v>
      </c>
      <c r="AZ382" s="45" t="s">
        <v>263</v>
      </c>
      <c r="BA382" s="45" t="s">
        <v>116</v>
      </c>
      <c r="BB382" s="45" t="s">
        <v>117</v>
      </c>
      <c r="BC382" s="45"/>
      <c r="BD382" s="45" t="s">
        <v>117</v>
      </c>
      <c r="BE382" s="26"/>
      <c r="BF382" s="26"/>
      <c r="BG382" s="26"/>
      <c r="BH382" s="26"/>
      <c r="BI382" s="26"/>
      <c r="BJ382" s="26"/>
      <c r="BK382" s="26"/>
      <c r="BL382" s="26"/>
      <c r="BM382" s="26"/>
      <c r="BN382" s="26" t="s">
        <v>1046</v>
      </c>
      <c r="BO382" s="26"/>
      <c r="BP382" s="26">
        <v>2</v>
      </c>
      <c r="BQ382" s="26">
        <v>1</v>
      </c>
      <c r="BR382" s="26">
        <v>1</v>
      </c>
      <c r="BS382" s="26">
        <v>1</v>
      </c>
      <c r="BT382" s="26"/>
      <c r="BU382" s="42" t="s">
        <v>1047</v>
      </c>
      <c r="BV382" s="26"/>
      <c r="BW382" s="26"/>
    </row>
    <row r="383" spans="1:75" ht="67.5" x14ac:dyDescent="0.25">
      <c r="A383" s="24" t="s">
        <v>75</v>
      </c>
      <c r="B383" s="37" t="s">
        <v>76</v>
      </c>
      <c r="C383" s="39">
        <v>25793</v>
      </c>
      <c r="D383" s="40" t="s">
        <v>1048</v>
      </c>
      <c r="E383" s="26">
        <v>1714</v>
      </c>
      <c r="F383" s="26">
        <v>2</v>
      </c>
      <c r="G383" s="42" t="s">
        <v>78</v>
      </c>
      <c r="H383" s="43"/>
      <c r="I383" s="44" t="s">
        <v>137</v>
      </c>
      <c r="J383" s="45"/>
      <c r="K383" s="41" t="s">
        <v>1334</v>
      </c>
      <c r="L383" s="26" t="s">
        <v>81</v>
      </c>
      <c r="M383" s="26" t="s">
        <v>82</v>
      </c>
      <c r="N383" s="26" t="s">
        <v>1049</v>
      </c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>
        <v>-1</v>
      </c>
      <c r="AB383" s="26">
        <v>-1</v>
      </c>
      <c r="AC383" s="26">
        <v>-1</v>
      </c>
      <c r="AD383" s="26">
        <v>0</v>
      </c>
      <c r="AE383" s="26">
        <v>-1</v>
      </c>
      <c r="AF383" s="26">
        <v>0</v>
      </c>
      <c r="AG383" s="26">
        <v>0</v>
      </c>
      <c r="AH383" s="26"/>
      <c r="AI383" s="26">
        <v>-1</v>
      </c>
      <c r="AJ383" s="26">
        <v>-1</v>
      </c>
      <c r="AK383" s="26"/>
      <c r="AL383" s="26">
        <v>-1</v>
      </c>
      <c r="AM383" s="26">
        <v>-1</v>
      </c>
      <c r="AN383" s="26">
        <v>-1</v>
      </c>
      <c r="AO383" s="26">
        <v>-1</v>
      </c>
      <c r="AP383" s="26">
        <v>-1</v>
      </c>
      <c r="AQ383" s="26">
        <v>-1</v>
      </c>
      <c r="AR383" s="26"/>
      <c r="AS383" s="26">
        <v>-1</v>
      </c>
      <c r="AT383" s="26">
        <v>-1</v>
      </c>
      <c r="AU383" s="46" t="e">
        <f>AW383/AX383</f>
        <v>#REF!</v>
      </c>
      <c r="AV383" s="35">
        <f t="shared" si="10"/>
        <v>17</v>
      </c>
      <c r="AW383" s="35" t="e">
        <f>(O383*#REF!)+(P383*#REF!)+(Q383*#REF!)+(R383*#REF!)+(S383*#REF!)+(T383*#REF!)+(U383*#REF!)+(V383*#REF!)+(W383*#REF!)+(X383*#REF!)+(Y383*#REF!)+(Z383*#REF!)+(AA383*#REF!)+(AB383*#REF!)+(AC383*#REF!)+(AD383*#REF!)+(AE383*#REF!)+(AF383*#REF!)+(AG383*#REF!)+(AH383*#REF!)+(AI383*#REF!)+(AJ383*#REF!)+(AK383*#REF!)+(AL383*#REF!)+(AM383*#REF!)+(AN383*#REF!)+(AO383*#REF!)+(AP383*#REF!)+(AQ383*#REF!)+(AR383*#REF!)+(AS383*#REF!)+(AT383*#REF!)</f>
        <v>#REF!</v>
      </c>
      <c r="AX383" s="35" t="e">
        <f>#REF!+#REF!+#REF!+#REF!+#REF!+#REF!+#REF!+#REF!+#REF!+#REF!+#REF!+#REF!+#REF!+#REF!+#REF!+#REF!+#REF!</f>
        <v>#REF!</v>
      </c>
      <c r="AY383" s="45" t="s">
        <v>353</v>
      </c>
      <c r="AZ383" s="45" t="s">
        <v>111</v>
      </c>
      <c r="BA383" s="45" t="s">
        <v>93</v>
      </c>
      <c r="BB383" s="45" t="s">
        <v>94</v>
      </c>
      <c r="BC383" s="45"/>
      <c r="BD383" s="45"/>
      <c r="BE383" s="26"/>
      <c r="BF383" s="26"/>
      <c r="BG383" s="26"/>
      <c r="BH383" s="26"/>
      <c r="BI383" s="26"/>
      <c r="BJ383" s="26" t="s">
        <v>83</v>
      </c>
      <c r="BK383" s="26" t="s">
        <v>1050</v>
      </c>
      <c r="BL383" s="26"/>
      <c r="BM383" s="26"/>
      <c r="BN383" s="26" t="s">
        <v>1051</v>
      </c>
      <c r="BO383" s="26"/>
      <c r="BP383" s="26">
        <v>1</v>
      </c>
      <c r="BQ383" s="26"/>
      <c r="BR383" s="26">
        <v>1</v>
      </c>
      <c r="BS383" s="26">
        <v>1</v>
      </c>
      <c r="BT383" s="26"/>
      <c r="BU383" s="42"/>
      <c r="BV383" s="26"/>
      <c r="BW383" s="26"/>
    </row>
    <row r="384" spans="1:75" ht="78.75" x14ac:dyDescent="0.25">
      <c r="A384" s="24" t="s">
        <v>75</v>
      </c>
      <c r="B384" s="37" t="s">
        <v>76</v>
      </c>
      <c r="C384" s="39">
        <v>25794</v>
      </c>
      <c r="D384" s="40">
        <v>570</v>
      </c>
      <c r="E384" s="26">
        <v>1730</v>
      </c>
      <c r="F384" s="26"/>
      <c r="G384" s="42" t="s">
        <v>276</v>
      </c>
      <c r="H384" s="43" t="s">
        <v>79</v>
      </c>
      <c r="I384" s="44" t="s">
        <v>206</v>
      </c>
      <c r="J384" s="45"/>
      <c r="K384" s="41" t="s">
        <v>1334</v>
      </c>
      <c r="L384" s="26" t="s">
        <v>81</v>
      </c>
      <c r="M384" s="26" t="s">
        <v>126</v>
      </c>
      <c r="N384" s="26" t="s">
        <v>826</v>
      </c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>
        <v>0</v>
      </c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>
        <v>-1</v>
      </c>
      <c r="AT384" s="26">
        <v>-1</v>
      </c>
      <c r="AU384" s="46" t="e">
        <f t="shared" si="11"/>
        <v>#REF!</v>
      </c>
      <c r="AV384" s="35">
        <f t="shared" si="10"/>
        <v>3</v>
      </c>
      <c r="AW384" s="35" t="e">
        <f>(O384*#REF!)+(P384*#REF!)+(Q384*#REF!)+(R384*#REF!)+(S384*#REF!)+(T384*#REF!)+(U384*#REF!)+(V384*#REF!)+(W384*#REF!)+(X384*#REF!)+(Y384*#REF!)+(Z384*#REF!)+(AA384*#REF!)+(AB384*#REF!)+(AC384*#REF!)+(AD384*#REF!)+(AE384*#REF!)+(AF384*#REF!)+(AG384*#REF!)+(AH384*#REF!)+(AI384*#REF!)+(AJ384*#REF!)+(AK384*#REF!)+(AL384*#REF!)+(AM384*#REF!)+(AN384*#REF!)+(AO384*#REF!)+(AP384*#REF!)+(AQ384*#REF!)+(AR384*#REF!)+(AS384*#REF!)+(AT384*#REF!)</f>
        <v>#REF!</v>
      </c>
      <c r="AX384" s="35" t="e">
        <f>#REF!+#REF!+#REF!</f>
        <v>#REF!</v>
      </c>
      <c r="AY384" s="45"/>
      <c r="AZ384" s="45"/>
      <c r="BA384" s="45"/>
      <c r="BB384" s="45"/>
      <c r="BC384" s="45"/>
      <c r="BD384" s="45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 t="s">
        <v>1052</v>
      </c>
      <c r="BO384" s="26"/>
      <c r="BP384" s="26"/>
      <c r="BQ384" s="26"/>
      <c r="BR384" s="26"/>
      <c r="BS384" s="26"/>
      <c r="BT384" s="26"/>
      <c r="BU384" s="42" t="s">
        <v>1053</v>
      </c>
      <c r="BV384" s="26" t="s">
        <v>802</v>
      </c>
      <c r="BW384" s="26"/>
    </row>
    <row r="385" spans="1:75" ht="27" x14ac:dyDescent="0.25">
      <c r="A385" s="24" t="s">
        <v>75</v>
      </c>
      <c r="B385" s="37" t="s">
        <v>76</v>
      </c>
      <c r="C385" s="50" t="s">
        <v>131</v>
      </c>
      <c r="D385" s="40">
        <v>571</v>
      </c>
      <c r="E385" s="26"/>
      <c r="F385" s="26"/>
      <c r="G385" s="42" t="s">
        <v>100</v>
      </c>
      <c r="H385" s="43"/>
      <c r="I385" s="44" t="s">
        <v>101</v>
      </c>
      <c r="J385" s="45"/>
      <c r="K385" s="41" t="s">
        <v>1334</v>
      </c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46"/>
      <c r="AV385" s="35"/>
      <c r="AW385" s="35"/>
      <c r="AX385" s="35"/>
      <c r="AY385" s="45"/>
      <c r="AZ385" s="45"/>
      <c r="BA385" s="45"/>
      <c r="BB385" s="45"/>
      <c r="BC385" s="45"/>
      <c r="BD385" s="45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42" t="s">
        <v>1054</v>
      </c>
      <c r="BV385" s="26" t="s">
        <v>311</v>
      </c>
      <c r="BW385" s="26"/>
    </row>
    <row r="386" spans="1:75" ht="101.25" x14ac:dyDescent="0.25">
      <c r="A386" s="24" t="s">
        <v>75</v>
      </c>
      <c r="B386" s="37" t="s">
        <v>76</v>
      </c>
      <c r="C386" s="39">
        <v>25795</v>
      </c>
      <c r="D386" s="40" t="s">
        <v>1055</v>
      </c>
      <c r="E386" s="26">
        <v>1652</v>
      </c>
      <c r="F386" s="26">
        <v>1</v>
      </c>
      <c r="G386" s="42" t="s">
        <v>78</v>
      </c>
      <c r="H386" s="43"/>
      <c r="I386" s="44" t="s">
        <v>137</v>
      </c>
      <c r="J386" s="45" t="s">
        <v>80</v>
      </c>
      <c r="K386" s="41" t="s">
        <v>1334</v>
      </c>
      <c r="L386" s="26" t="s">
        <v>81</v>
      </c>
      <c r="M386" s="26" t="s">
        <v>89</v>
      </c>
      <c r="N386" s="26" t="s">
        <v>90</v>
      </c>
      <c r="O386" s="26"/>
      <c r="P386" s="26">
        <v>1</v>
      </c>
      <c r="Q386" s="26"/>
      <c r="R386" s="26">
        <v>0</v>
      </c>
      <c r="S386" s="26">
        <v>-1</v>
      </c>
      <c r="T386" s="26"/>
      <c r="U386" s="26"/>
      <c r="V386" s="26"/>
      <c r="W386" s="26">
        <v>-1</v>
      </c>
      <c r="X386" s="26"/>
      <c r="Y386" s="26"/>
      <c r="Z386" s="26"/>
      <c r="AA386" s="26">
        <v>-1</v>
      </c>
      <c r="AB386" s="26">
        <v>-1</v>
      </c>
      <c r="AC386" s="26"/>
      <c r="AD386" s="26">
        <v>0</v>
      </c>
      <c r="AE386" s="26"/>
      <c r="AF386" s="26">
        <v>-1</v>
      </c>
      <c r="AG386" s="26">
        <v>-1</v>
      </c>
      <c r="AH386" s="26"/>
      <c r="AI386" s="26">
        <v>-1</v>
      </c>
      <c r="AJ386" s="26">
        <v>-1</v>
      </c>
      <c r="AK386" s="26"/>
      <c r="AL386" s="26"/>
      <c r="AM386" s="26"/>
      <c r="AN386" s="26">
        <v>-1</v>
      </c>
      <c r="AO386" s="26"/>
      <c r="AP386" s="26">
        <v>-1</v>
      </c>
      <c r="AQ386" s="26"/>
      <c r="AR386" s="26"/>
      <c r="AS386" s="26">
        <v>-1</v>
      </c>
      <c r="AT386" s="26">
        <v>0</v>
      </c>
      <c r="AU386" s="46" t="e">
        <f t="shared" si="11"/>
        <v>#REF!</v>
      </c>
      <c r="AV386" s="35">
        <f t="shared" si="10"/>
        <v>15</v>
      </c>
      <c r="AW386" s="35" t="e">
        <f>(O386*#REF!)+(P386*#REF!)+(Q386*#REF!)+(R386*#REF!)+(S386*#REF!)+(T386*#REF!)+(U386*#REF!)+(V386*#REF!)+(W386*#REF!)+(X386*#REF!)+(Y386*#REF!)+(Z386*#REF!)+(AA386*#REF!)+(AB386*#REF!)+(AC386*#REF!)+(AD386*#REF!)+(AE386*#REF!)+(AF386*#REF!)+(AG386*#REF!)+(AH386*#REF!)+(AI386*#REF!)+(AJ386*#REF!)+(AK386*#REF!)+(AL386*#REF!)+(AM386*#REF!)+(AN386*#REF!)+(AO386*#REF!)+(AP386*#REF!)+(AQ386*#REF!)+(AR386*#REF!)+(AS386*#REF!)+(AT386*#REF!)</f>
        <v>#REF!</v>
      </c>
      <c r="AX386" s="35" t="e">
        <f>#REF!+#REF!+#REF!+#REF!+#REF!+#REF!+#REF!+#REF!+#REF!+#REF!+#REF!+#REF!+#REF!+#REF!+#REF!</f>
        <v>#REF!</v>
      </c>
      <c r="AY386" s="45" t="s">
        <v>576</v>
      </c>
      <c r="AZ386" s="45" t="s">
        <v>92</v>
      </c>
      <c r="BA386" s="45" t="s">
        <v>93</v>
      </c>
      <c r="BB386" s="45"/>
      <c r="BC386" s="45"/>
      <c r="BD386" s="45" t="s">
        <v>94</v>
      </c>
      <c r="BE386" s="26"/>
      <c r="BF386" s="26"/>
      <c r="BG386" s="26"/>
      <c r="BH386" s="26" t="s">
        <v>84</v>
      </c>
      <c r="BI386" s="26" t="s">
        <v>254</v>
      </c>
      <c r="BJ386" s="26" t="s">
        <v>823</v>
      </c>
      <c r="BK386" s="26"/>
      <c r="BL386" s="26"/>
      <c r="BM386" s="26"/>
      <c r="BN386" s="26" t="s">
        <v>1019</v>
      </c>
      <c r="BO386" s="26"/>
      <c r="BP386" s="26"/>
      <c r="BQ386" s="26"/>
      <c r="BR386" s="26"/>
      <c r="BS386" s="26"/>
      <c r="BT386" s="26" t="s">
        <v>824</v>
      </c>
      <c r="BU386" s="42" t="s">
        <v>1056</v>
      </c>
      <c r="BV386" s="26"/>
      <c r="BW386" s="26" t="s">
        <v>130</v>
      </c>
    </row>
    <row r="387" spans="1:75" ht="90" x14ac:dyDescent="0.25">
      <c r="A387" s="24" t="s">
        <v>75</v>
      </c>
      <c r="B387" s="37" t="s">
        <v>76</v>
      </c>
      <c r="C387" s="39">
        <v>25796</v>
      </c>
      <c r="D387" s="40" t="s">
        <v>1057</v>
      </c>
      <c r="E387" s="26">
        <v>1652</v>
      </c>
      <c r="F387" s="26">
        <v>2</v>
      </c>
      <c r="G387" s="42" t="s">
        <v>113</v>
      </c>
      <c r="H387" s="43"/>
      <c r="I387" s="44" t="s">
        <v>175</v>
      </c>
      <c r="J387" s="45"/>
      <c r="K387" s="41" t="s">
        <v>1334</v>
      </c>
      <c r="L387" s="26" t="s">
        <v>81</v>
      </c>
      <c r="M387" s="26" t="s">
        <v>126</v>
      </c>
      <c r="N387" s="26" t="s">
        <v>162</v>
      </c>
      <c r="O387" s="26">
        <v>1</v>
      </c>
      <c r="P387" s="26">
        <v>0</v>
      </c>
      <c r="Q387" s="26">
        <v>1</v>
      </c>
      <c r="R387" s="26">
        <v>0</v>
      </c>
      <c r="S387" s="26">
        <v>0</v>
      </c>
      <c r="T387" s="26">
        <v>1</v>
      </c>
      <c r="U387" s="26">
        <v>1</v>
      </c>
      <c r="V387" s="26">
        <v>1</v>
      </c>
      <c r="W387" s="26">
        <v>1</v>
      </c>
      <c r="X387" s="26">
        <v>1</v>
      </c>
      <c r="Y387" s="26">
        <v>1</v>
      </c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46" t="e">
        <f t="shared" si="11"/>
        <v>#REF!</v>
      </c>
      <c r="AV387" s="35">
        <f t="shared" si="10"/>
        <v>11</v>
      </c>
      <c r="AW387" s="35" t="e">
        <f>(O387*#REF!)+(P387*#REF!)+(Q387*#REF!)+(R387*#REF!)+(S387*#REF!)+(T387*#REF!)+(U387*#REF!)+(V387*#REF!)+(W387*#REF!)+(X387*#REF!)+(Y387*#REF!)+(Z387*#REF!)+(AA387*#REF!)+(AB387*#REF!)+(AC387*#REF!)+(AD387*#REF!)+(AE387*#REF!)+(AF387*#REF!)+(AG387*#REF!)+(AH387*#REF!)+(AI387*#REF!)+(AJ387*#REF!)+(AK387*#REF!)+(AL387*#REF!)+(AM387*#REF!)+(AN387*#REF!)+(AO387*#REF!)+(AP387*#REF!)+(AQ387*#REF!)+(AR387*#REF!)+(AS387*#REF!)+(AT387*#REF!)</f>
        <v>#REF!</v>
      </c>
      <c r="AX387" s="35" t="e">
        <f>#REF!+#REF!+#REF!+#REF!+#REF!+#REF!+#REF!+#REF!+#REF!+#REF!+#REF!</f>
        <v>#REF!</v>
      </c>
      <c r="AY387" s="45"/>
      <c r="AZ387" s="45"/>
      <c r="BA387" s="45"/>
      <c r="BB387" s="45"/>
      <c r="BC387" s="45"/>
      <c r="BD387" s="45"/>
      <c r="BE387" s="26"/>
      <c r="BF387" s="26"/>
      <c r="BG387" s="26"/>
      <c r="BH387" s="26" t="s">
        <v>118</v>
      </c>
      <c r="BI387" s="26" t="s">
        <v>204</v>
      </c>
      <c r="BJ387" s="26"/>
      <c r="BK387" s="26"/>
      <c r="BL387" s="26" t="s">
        <v>344</v>
      </c>
      <c r="BM387" s="26"/>
      <c r="BN387" s="26"/>
      <c r="BO387" s="26"/>
      <c r="BP387" s="26"/>
      <c r="BQ387" s="26"/>
      <c r="BR387" s="26"/>
      <c r="BS387" s="26"/>
      <c r="BT387" s="26"/>
      <c r="BU387" s="42" t="s">
        <v>1058</v>
      </c>
      <c r="BV387" s="26"/>
      <c r="BW387" s="26"/>
    </row>
    <row r="388" spans="1:75" ht="45" x14ac:dyDescent="0.25">
      <c r="A388" s="24" t="s">
        <v>75</v>
      </c>
      <c r="B388" s="37" t="s">
        <v>76</v>
      </c>
      <c r="C388" s="39">
        <v>25797</v>
      </c>
      <c r="D388" s="40">
        <v>578</v>
      </c>
      <c r="E388" s="26">
        <v>1688</v>
      </c>
      <c r="F388" s="26"/>
      <c r="G388" s="42" t="s">
        <v>88</v>
      </c>
      <c r="H388" s="43"/>
      <c r="I388" s="44" t="s">
        <v>137</v>
      </c>
      <c r="J388" s="45"/>
      <c r="K388" s="41" t="s">
        <v>1334</v>
      </c>
      <c r="L388" s="26" t="s">
        <v>81</v>
      </c>
      <c r="M388" s="26" t="s">
        <v>89</v>
      </c>
      <c r="N388" s="26" t="s">
        <v>90</v>
      </c>
      <c r="O388" s="26">
        <v>1</v>
      </c>
      <c r="P388" s="26">
        <v>1</v>
      </c>
      <c r="Q388" s="26">
        <v>0</v>
      </c>
      <c r="R388" s="26">
        <v>0</v>
      </c>
      <c r="S388" s="26">
        <v>-1</v>
      </c>
      <c r="T388" s="26">
        <v>-1</v>
      </c>
      <c r="U388" s="26">
        <v>0</v>
      </c>
      <c r="V388" s="26">
        <v>-1</v>
      </c>
      <c r="W388" s="26"/>
      <c r="X388" s="26">
        <v>-1</v>
      </c>
      <c r="Y388" s="26">
        <v>-1</v>
      </c>
      <c r="Z388" s="26"/>
      <c r="AA388" s="26">
        <v>-1</v>
      </c>
      <c r="AB388" s="26">
        <v>-1</v>
      </c>
      <c r="AC388" s="26">
        <v>-1</v>
      </c>
      <c r="AD388" s="26">
        <v>1</v>
      </c>
      <c r="AE388" s="26">
        <v>-1</v>
      </c>
      <c r="AF388" s="26">
        <v>-1</v>
      </c>
      <c r="AG388" s="26">
        <v>-1</v>
      </c>
      <c r="AH388" s="26"/>
      <c r="AI388" s="26">
        <v>-1</v>
      </c>
      <c r="AJ388" s="26"/>
      <c r="AK388" s="26"/>
      <c r="AL388" s="26">
        <v>-1</v>
      </c>
      <c r="AM388" s="26"/>
      <c r="AN388" s="26"/>
      <c r="AO388" s="26"/>
      <c r="AP388" s="26">
        <v>-1</v>
      </c>
      <c r="AQ388" s="26">
        <v>0</v>
      </c>
      <c r="AR388" s="26"/>
      <c r="AS388" s="26">
        <v>-1</v>
      </c>
      <c r="AT388" s="26">
        <v>0</v>
      </c>
      <c r="AU388" s="46" t="e">
        <f t="shared" si="11"/>
        <v>#REF!</v>
      </c>
      <c r="AV388" s="35">
        <f t="shared" si="10"/>
        <v>23</v>
      </c>
      <c r="AW388" s="35" t="e">
        <f>(O388*#REF!)+(P388*#REF!)+(Q388*#REF!)+(R388*#REF!)+(S388*#REF!)+(T388*#REF!)+(U388*#REF!)+(V388*#REF!)+(W388*#REF!)+(X388*#REF!)+(Y388*#REF!)+(Z388*#REF!)+(AA388*#REF!)+(AB388*#REF!)+(AC388*#REF!)+(AD388*#REF!)+(AE388*#REF!)+(AF388*#REF!)+(AG388*#REF!)+(AH388*#REF!)+(AI388*#REF!)+(AJ388*#REF!)+(AK388*#REF!)+(AL388*#REF!)+(AM388*#REF!)+(AN388*#REF!)+(AO388*#REF!)+(AP388*#REF!)+(AQ388*#REF!)+(AR388*#REF!)+(AS388*#REF!)+(AT388*#REF!)</f>
        <v>#REF!</v>
      </c>
      <c r="AX388" s="35" t="e">
        <f>#REF!+#REF!+#REF!+#REF!+#REF!+#REF!+#REF!+#REF!+#REF!+#REF!+#REF!+#REF!+#REF!+#REF!+#REF!+#REF!+#REF!+#REF!+#REF!+#REF!+#REF!+#REF!+#REF!</f>
        <v>#REF!</v>
      </c>
      <c r="AY388" s="45" t="s">
        <v>92</v>
      </c>
      <c r="AZ388" s="45" t="s">
        <v>92</v>
      </c>
      <c r="BA388" s="45" t="s">
        <v>93</v>
      </c>
      <c r="BB388" s="45"/>
      <c r="BC388" s="45"/>
      <c r="BD388" s="45" t="s">
        <v>94</v>
      </c>
      <c r="BE388" s="26"/>
      <c r="BF388" s="26"/>
      <c r="BG388" s="26"/>
      <c r="BH388" s="26" t="s">
        <v>118</v>
      </c>
      <c r="BI388" s="26" t="s">
        <v>204</v>
      </c>
      <c r="BJ388" s="26" t="s">
        <v>823</v>
      </c>
      <c r="BK388" s="26"/>
      <c r="BL388" s="26"/>
      <c r="BM388" s="26"/>
      <c r="BN388" s="26" t="s">
        <v>1059</v>
      </c>
      <c r="BO388" s="26"/>
      <c r="BP388" s="26">
        <v>2</v>
      </c>
      <c r="BQ388" s="26"/>
      <c r="BR388" s="26">
        <v>2</v>
      </c>
      <c r="BS388" s="26">
        <v>1</v>
      </c>
      <c r="BT388" s="26"/>
      <c r="BU388" s="42" t="s">
        <v>1060</v>
      </c>
      <c r="BV388" s="26" t="s">
        <v>763</v>
      </c>
      <c r="BW388" s="26"/>
    </row>
    <row r="389" spans="1:75" ht="45" x14ac:dyDescent="0.25">
      <c r="A389" s="24" t="s">
        <v>75</v>
      </c>
      <c r="B389" s="37" t="s">
        <v>76</v>
      </c>
      <c r="C389" s="39">
        <v>25798</v>
      </c>
      <c r="D389" s="40">
        <v>579</v>
      </c>
      <c r="E389" s="26">
        <v>1731</v>
      </c>
      <c r="F389" s="26"/>
      <c r="G389" s="42" t="s">
        <v>113</v>
      </c>
      <c r="H389" s="43"/>
      <c r="I389" s="44" t="s">
        <v>175</v>
      </c>
      <c r="J389" s="45" t="s">
        <v>80</v>
      </c>
      <c r="K389" s="41" t="s">
        <v>1334</v>
      </c>
      <c r="L389" s="26" t="s">
        <v>81</v>
      </c>
      <c r="M389" s="26" t="s">
        <v>82</v>
      </c>
      <c r="N389" s="26" t="s">
        <v>568</v>
      </c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>
        <v>1</v>
      </c>
      <c r="AB389" s="26">
        <v>-1</v>
      </c>
      <c r="AC389" s="26">
        <v>1</v>
      </c>
      <c r="AD389" s="26">
        <v>1</v>
      </c>
      <c r="AE389" s="26">
        <v>0</v>
      </c>
      <c r="AF389" s="26">
        <v>1</v>
      </c>
      <c r="AG389" s="26">
        <v>1</v>
      </c>
      <c r="AH389" s="26"/>
      <c r="AI389" s="26">
        <v>1</v>
      </c>
      <c r="AJ389" s="26">
        <v>1</v>
      </c>
      <c r="AK389" s="26"/>
      <c r="AL389" s="26">
        <v>1</v>
      </c>
      <c r="AM389" s="26">
        <v>1</v>
      </c>
      <c r="AN389" s="26">
        <v>1</v>
      </c>
      <c r="AO389" s="26"/>
      <c r="AP389" s="26">
        <v>0</v>
      </c>
      <c r="AQ389" s="26">
        <v>1</v>
      </c>
      <c r="AR389" s="26"/>
      <c r="AS389" s="26">
        <v>1</v>
      </c>
      <c r="AT389" s="26">
        <v>1</v>
      </c>
      <c r="AU389" s="46" t="e">
        <f t="shared" si="11"/>
        <v>#REF!</v>
      </c>
      <c r="AV389" s="35">
        <f t="shared" si="10"/>
        <v>16</v>
      </c>
      <c r="AW389" s="35" t="e">
        <f>(O389*#REF!)+(P389*#REF!)+(Q389*#REF!)+(R389*#REF!)+(S389*#REF!)+(T389*#REF!)+(U389*#REF!)+(V389*#REF!)+(W389*#REF!)+(X389*#REF!)+(Y389*#REF!)+(Z389*#REF!)+(AA389*#REF!)+(AB389*#REF!)+(AC389*#REF!)+(AD389*#REF!)+(AE389*#REF!)+(AF389*#REF!)+(AG389*#REF!)+(AH389*#REF!)+(AI389*#REF!)+(AJ389*#REF!)+(AK389*#REF!)+(AL389*#REF!)+(AM389*#REF!)+(AN389*#REF!)+(AO389*#REF!)+(AP389*#REF!)+(AQ389*#REF!)+(AR389*#REF!)+(AS389*#REF!)+(AT389*#REF!)</f>
        <v>#REF!</v>
      </c>
      <c r="AX389" s="35" t="e">
        <f>#REF!+#REF!+#REF!+#REF!+#REF!+#REF!+#REF!+#REF!+#REF!+#REF!+#REF!+#REF!+#REF!+#REF!+#REF!+#REF!</f>
        <v>#REF!</v>
      </c>
      <c r="AY389" s="45" t="s">
        <v>411</v>
      </c>
      <c r="AZ389" s="45" t="s">
        <v>263</v>
      </c>
      <c r="BA389" s="45" t="s">
        <v>116</v>
      </c>
      <c r="BB389" s="45"/>
      <c r="BC389" s="45"/>
      <c r="BD389" s="45" t="s">
        <v>117</v>
      </c>
      <c r="BE389" s="26"/>
      <c r="BF389" s="26"/>
      <c r="BG389" s="26"/>
      <c r="BH389" s="26"/>
      <c r="BI389" s="26"/>
      <c r="BJ389" s="26" t="s">
        <v>141</v>
      </c>
      <c r="BK389" s="26"/>
      <c r="BL389" s="26"/>
      <c r="BM389" s="26"/>
      <c r="BN389" s="26" t="s">
        <v>1061</v>
      </c>
      <c r="BO389" s="26"/>
      <c r="BP389" s="26">
        <v>2</v>
      </c>
      <c r="BQ389" s="26"/>
      <c r="BR389" s="26">
        <v>1</v>
      </c>
      <c r="BS389" s="26">
        <v>1</v>
      </c>
      <c r="BT389" s="26" t="s">
        <v>766</v>
      </c>
      <c r="BU389" s="42"/>
      <c r="BV389" s="26"/>
      <c r="BW389" s="26"/>
    </row>
    <row r="390" spans="1:75" ht="27" x14ac:dyDescent="0.25">
      <c r="A390" s="24" t="s">
        <v>75</v>
      </c>
      <c r="B390" s="37" t="s">
        <v>76</v>
      </c>
      <c r="C390" s="39">
        <v>25799</v>
      </c>
      <c r="D390" s="40">
        <v>581</v>
      </c>
      <c r="E390" s="26">
        <v>1741</v>
      </c>
      <c r="F390" s="26"/>
      <c r="G390" s="42" t="s">
        <v>205</v>
      </c>
      <c r="H390" s="43"/>
      <c r="I390" s="44" t="s">
        <v>257</v>
      </c>
      <c r="J390" s="45"/>
      <c r="K390" s="41" t="s">
        <v>1334</v>
      </c>
      <c r="L390" s="26" t="s">
        <v>81</v>
      </c>
      <c r="M390" s="26" t="s">
        <v>82</v>
      </c>
      <c r="N390" s="26" t="s">
        <v>83</v>
      </c>
      <c r="O390" s="26"/>
      <c r="P390" s="26"/>
      <c r="Q390" s="26"/>
      <c r="R390" s="26"/>
      <c r="S390" s="26"/>
      <c r="T390" s="26"/>
      <c r="U390" s="26"/>
      <c r="V390" s="26"/>
      <c r="W390" s="26">
        <v>0</v>
      </c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>
        <v>0</v>
      </c>
      <c r="AT390" s="26">
        <v>0</v>
      </c>
      <c r="AU390" s="46" t="e">
        <f t="shared" si="11"/>
        <v>#REF!</v>
      </c>
      <c r="AV390" s="35">
        <f t="shared" si="10"/>
        <v>3</v>
      </c>
      <c r="AW390" s="35" t="e">
        <f>(O390*#REF!)+(P390*#REF!)+(Q390*#REF!)+(R390*#REF!)+(S390*#REF!)+(T390*#REF!)+(U390*#REF!)+(V390*#REF!)+(W390*#REF!)+(X390*#REF!)+(Y390*#REF!)+(Z390*#REF!)+(AA390*#REF!)+(AB390*#REF!)+(AC390*#REF!)+(AD390*#REF!)+(AE390*#REF!)+(AF390*#REF!)+(AG390*#REF!)+(AH390*#REF!)+(AI390*#REF!)+(AJ390*#REF!)+(AK390*#REF!)+(AL390*#REF!)+(AM390*#REF!)+(AN390*#REF!)+(AO390*#REF!)+(AP390*#REF!)+(AQ390*#REF!)+(AR390*#REF!)+(AS390*#REF!)+(AT390*#REF!)</f>
        <v>#REF!</v>
      </c>
      <c r="AX390" s="35" t="e">
        <f>#REF!+#REF!+#REF!</f>
        <v>#REF!</v>
      </c>
      <c r="AY390" s="45"/>
      <c r="AZ390" s="45"/>
      <c r="BA390" s="45"/>
      <c r="BB390" s="45"/>
      <c r="BC390" s="45"/>
      <c r="BD390" s="45"/>
      <c r="BE390" s="26"/>
      <c r="BF390" s="26"/>
      <c r="BG390" s="26"/>
      <c r="BH390" s="26"/>
      <c r="BI390" s="26"/>
      <c r="BJ390" s="26" t="s">
        <v>141</v>
      </c>
      <c r="BK390" s="26"/>
      <c r="BL390" s="26"/>
      <c r="BM390" s="26"/>
      <c r="BN390" s="26" t="s">
        <v>638</v>
      </c>
      <c r="BO390" s="26"/>
      <c r="BP390" s="26">
        <v>1</v>
      </c>
      <c r="BQ390" s="26"/>
      <c r="BR390" s="26"/>
      <c r="BS390" s="26"/>
      <c r="BT390" s="26"/>
      <c r="BU390" s="42"/>
      <c r="BV390" s="26"/>
      <c r="BW390" s="26"/>
    </row>
    <row r="391" spans="1:75" ht="27" x14ac:dyDescent="0.25">
      <c r="A391" s="24" t="s">
        <v>75</v>
      </c>
      <c r="B391" s="37" t="s">
        <v>76</v>
      </c>
      <c r="C391" s="39">
        <v>25800</v>
      </c>
      <c r="D391" s="40">
        <v>583</v>
      </c>
      <c r="E391" s="26">
        <v>1709</v>
      </c>
      <c r="F391" s="26"/>
      <c r="G391" s="42" t="s">
        <v>78</v>
      </c>
      <c r="H391" s="43"/>
      <c r="I391" s="44" t="s">
        <v>137</v>
      </c>
      <c r="J391" s="45"/>
      <c r="K391" s="41" t="s">
        <v>1334</v>
      </c>
      <c r="L391" s="26" t="s">
        <v>81</v>
      </c>
      <c r="M391" s="26" t="s">
        <v>82</v>
      </c>
      <c r="N391" s="26" t="s">
        <v>150</v>
      </c>
      <c r="O391" s="26">
        <v>0</v>
      </c>
      <c r="P391" s="26">
        <v>0</v>
      </c>
      <c r="Q391" s="26">
        <v>-1</v>
      </c>
      <c r="R391" s="26">
        <v>-1</v>
      </c>
      <c r="S391" s="26">
        <v>-1</v>
      </c>
      <c r="T391" s="26">
        <v>0</v>
      </c>
      <c r="U391" s="26">
        <v>-1</v>
      </c>
      <c r="V391" s="26">
        <v>-1</v>
      </c>
      <c r="W391" s="26">
        <v>-1</v>
      </c>
      <c r="X391" s="26">
        <v>0</v>
      </c>
      <c r="Y391" s="26">
        <v>-1</v>
      </c>
      <c r="Z391" s="26"/>
      <c r="AA391" s="26">
        <v>-1</v>
      </c>
      <c r="AB391" s="26">
        <v>-1</v>
      </c>
      <c r="AC391" s="26">
        <v>0</v>
      </c>
      <c r="AD391" s="26">
        <v>-1</v>
      </c>
      <c r="AE391" s="26">
        <v>-1</v>
      </c>
      <c r="AF391" s="26">
        <v>-1</v>
      </c>
      <c r="AG391" s="26">
        <v>-1</v>
      </c>
      <c r="AH391" s="26">
        <v>-1</v>
      </c>
      <c r="AI391" s="26">
        <v>-1</v>
      </c>
      <c r="AJ391" s="26">
        <v>-1</v>
      </c>
      <c r="AK391" s="26">
        <v>-1</v>
      </c>
      <c r="AL391" s="26">
        <v>-1</v>
      </c>
      <c r="AM391" s="26">
        <v>-1</v>
      </c>
      <c r="AN391" s="26">
        <v>-1</v>
      </c>
      <c r="AO391" s="26">
        <v>-1</v>
      </c>
      <c r="AP391" s="26">
        <v>-1</v>
      </c>
      <c r="AQ391" s="26">
        <v>-1</v>
      </c>
      <c r="AR391" s="26">
        <v>0</v>
      </c>
      <c r="AS391" s="26">
        <v>-1</v>
      </c>
      <c r="AT391" s="26">
        <v>-1</v>
      </c>
      <c r="AU391" s="46" t="e">
        <f t="shared" si="11"/>
        <v>#REF!</v>
      </c>
      <c r="AV391" s="35">
        <f t="shared" si="10"/>
        <v>31</v>
      </c>
      <c r="AW391" s="35" t="e">
        <f>(O391*#REF!)+(P391*#REF!)+(Q391*#REF!)+(R391*#REF!)+(S391*#REF!)+(T391*#REF!)+(U391*#REF!)+(V391*#REF!)+(W391*#REF!)+(X391*#REF!)+(Y391*#REF!)+(Z391*#REF!)+(AA391*#REF!)+(AB391*#REF!)+(AC391*#REF!)+(AD391*#REF!)+(AE391*#REF!)+(AF391*#REF!)+(AG391*#REF!)+(AH391*#REF!)+(AI391*#REF!)+(AJ391*#REF!)+(AK391*#REF!)+(AL391*#REF!)+(AM391*#REF!)+(AN391*#REF!)+(AO391*#REF!)+(AP391*#REF!)+(AQ391*#REF!)+(AR391*#REF!)+(AS391*#REF!)+(AT391*#REF!)</f>
        <v>#REF!</v>
      </c>
      <c r="AX391" s="35" t="e">
        <f>#REF!+#REF!+#REF!+#REF!+#REF!+#REF!+#REF!+#REF!+#REF!+#REF!+#REF!+#REF!+#REF!+#REF!+#REF!+#REF!+#REF!+#REF!+#REF!+#REF!+#REF!+#REF!+#REF!+#REF!+#REF!+#REF!+#REF!+#REF!+#REF!+#REF!+#REF!</f>
        <v>#REF!</v>
      </c>
      <c r="AY391" s="45" t="s">
        <v>92</v>
      </c>
      <c r="AZ391" s="45" t="s">
        <v>576</v>
      </c>
      <c r="BA391" s="45" t="s">
        <v>93</v>
      </c>
      <c r="BB391" s="45" t="s">
        <v>111</v>
      </c>
      <c r="BC391" s="45"/>
      <c r="BD391" s="45" t="s">
        <v>94</v>
      </c>
      <c r="BE391" s="26"/>
      <c r="BF391" s="26"/>
      <c r="BG391" s="26"/>
      <c r="BH391" s="26" t="s">
        <v>84</v>
      </c>
      <c r="BI391" s="26" t="s">
        <v>254</v>
      </c>
      <c r="BJ391" s="26" t="s">
        <v>102</v>
      </c>
      <c r="BK391" s="26"/>
      <c r="BL391" s="26" t="s">
        <v>895</v>
      </c>
      <c r="BM391" s="26"/>
      <c r="BN391" s="26" t="s">
        <v>1062</v>
      </c>
      <c r="BO391" s="26"/>
      <c r="BP391" s="26">
        <v>2</v>
      </c>
      <c r="BQ391" s="26">
        <v>0</v>
      </c>
      <c r="BR391" s="26">
        <v>1</v>
      </c>
      <c r="BS391" s="26">
        <v>1</v>
      </c>
      <c r="BT391" s="26" t="s">
        <v>824</v>
      </c>
      <c r="BU391" s="42"/>
      <c r="BV391" s="26" t="s">
        <v>1063</v>
      </c>
      <c r="BW391" s="26"/>
    </row>
    <row r="392" spans="1:75" ht="27" x14ac:dyDescent="0.25">
      <c r="A392" s="24" t="s">
        <v>75</v>
      </c>
      <c r="B392" s="37" t="s">
        <v>76</v>
      </c>
      <c r="C392" s="39">
        <v>25801</v>
      </c>
      <c r="D392" s="40">
        <v>585</v>
      </c>
      <c r="E392" s="26">
        <v>1733</v>
      </c>
      <c r="F392" s="26"/>
      <c r="G392" s="42" t="s">
        <v>113</v>
      </c>
      <c r="H392" s="43"/>
      <c r="I392" s="44" t="s">
        <v>175</v>
      </c>
      <c r="J392" s="45"/>
      <c r="K392" s="41" t="s">
        <v>1334</v>
      </c>
      <c r="L392" s="26" t="s">
        <v>81</v>
      </c>
      <c r="M392" s="26" t="s">
        <v>82</v>
      </c>
      <c r="N392" s="26" t="s">
        <v>150</v>
      </c>
      <c r="O392" s="26">
        <v>1</v>
      </c>
      <c r="P392" s="26">
        <v>1</v>
      </c>
      <c r="Q392" s="26">
        <v>1</v>
      </c>
      <c r="R392" s="26">
        <v>1</v>
      </c>
      <c r="S392" s="26">
        <v>2</v>
      </c>
      <c r="T392" s="26"/>
      <c r="U392" s="26">
        <v>1</v>
      </c>
      <c r="V392" s="26"/>
      <c r="W392" s="26">
        <v>1</v>
      </c>
      <c r="X392" s="26">
        <v>1</v>
      </c>
      <c r="Y392" s="26">
        <v>1</v>
      </c>
      <c r="Z392" s="26"/>
      <c r="AA392" s="26">
        <v>1</v>
      </c>
      <c r="AB392" s="26">
        <v>1</v>
      </c>
      <c r="AC392" s="26"/>
      <c r="AD392" s="26">
        <v>1</v>
      </c>
      <c r="AE392" s="26">
        <v>0</v>
      </c>
      <c r="AF392" s="26"/>
      <c r="AG392" s="26">
        <v>1</v>
      </c>
      <c r="AH392" s="26"/>
      <c r="AI392" s="26">
        <v>1</v>
      </c>
      <c r="AJ392" s="26"/>
      <c r="AK392" s="26"/>
      <c r="AL392" s="26"/>
      <c r="AM392" s="26"/>
      <c r="AN392" s="26"/>
      <c r="AO392" s="26"/>
      <c r="AP392" s="26"/>
      <c r="AQ392" s="26">
        <v>1</v>
      </c>
      <c r="AR392" s="26"/>
      <c r="AS392" s="26">
        <v>1</v>
      </c>
      <c r="AT392" s="26">
        <v>1</v>
      </c>
      <c r="AU392" s="46" t="e">
        <f t="shared" si="11"/>
        <v>#REF!</v>
      </c>
      <c r="AV392" s="35">
        <f t="shared" si="10"/>
        <v>18</v>
      </c>
      <c r="AW392" s="35" t="e">
        <f>(O392*#REF!)+(P392*#REF!)+(Q392*#REF!)+(R392*#REF!)+(S392*#REF!)+(T392*#REF!)+(U392*#REF!)+(V392*#REF!)+(W392*#REF!)+(X392*#REF!)+(Y392*#REF!)+(Z392*#REF!)+(AA392*#REF!)+(AB392*#REF!)+(AC392*#REF!)+(AD392*#REF!)+(AE392*#REF!)+(AF392*#REF!)+(AG392*#REF!)+(AH392*#REF!)+(AI392*#REF!)+(AJ392*#REF!)+(AK392*#REF!)+(AL392*#REF!)+(AM392*#REF!)+(AN392*#REF!)+(AO392*#REF!)+(AP392*#REF!)+(AQ392*#REF!)+(AR392*#REF!)+(AS392*#REF!)+(AT392*#REF!)</f>
        <v>#REF!</v>
      </c>
      <c r="AX392" s="35" t="e">
        <f>#REF!+#REF!+#REF!+#REF!+#REF!+#REF!+#REF!+#REF!+#REF!+#REF!+#REF!+#REF!+#REF!+#REF!+#REF!+#REF!+#REF!+#REF!</f>
        <v>#REF!</v>
      </c>
      <c r="AY392" s="45"/>
      <c r="AZ392" s="45" t="s">
        <v>411</v>
      </c>
      <c r="BA392" s="45" t="s">
        <v>116</v>
      </c>
      <c r="BB392" s="45"/>
      <c r="BC392" s="45"/>
      <c r="BD392" s="45"/>
      <c r="BE392" s="26"/>
      <c r="BF392" s="26"/>
      <c r="BG392" s="26"/>
      <c r="BH392" s="26" t="s">
        <v>118</v>
      </c>
      <c r="BI392" s="26" t="s">
        <v>204</v>
      </c>
      <c r="BJ392" s="26" t="s">
        <v>150</v>
      </c>
      <c r="BK392" s="26"/>
      <c r="BL392" s="26" t="s">
        <v>279</v>
      </c>
      <c r="BM392" s="26"/>
      <c r="BN392" s="26" t="s">
        <v>128</v>
      </c>
      <c r="BO392" s="26"/>
      <c r="BP392" s="26">
        <v>2</v>
      </c>
      <c r="BQ392" s="26">
        <v>2</v>
      </c>
      <c r="BR392" s="26"/>
      <c r="BS392" s="26">
        <v>1</v>
      </c>
      <c r="BT392" s="26"/>
      <c r="BU392" s="42" t="s">
        <v>1064</v>
      </c>
      <c r="BV392" s="26"/>
      <c r="BW392" s="26"/>
    </row>
    <row r="393" spans="1:75" ht="33.75" x14ac:dyDescent="0.25">
      <c r="A393" s="24" t="s">
        <v>75</v>
      </c>
      <c r="B393" s="37" t="s">
        <v>76</v>
      </c>
      <c r="C393" s="39">
        <v>25802</v>
      </c>
      <c r="D393" s="40">
        <v>588</v>
      </c>
      <c r="E393" s="26">
        <v>1732</v>
      </c>
      <c r="F393" s="26"/>
      <c r="G393" s="42" t="s">
        <v>113</v>
      </c>
      <c r="H393" s="43"/>
      <c r="I393" s="44" t="s">
        <v>175</v>
      </c>
      <c r="J393" s="45"/>
      <c r="K393" s="41" t="s">
        <v>1334</v>
      </c>
      <c r="L393" s="26" t="s">
        <v>81</v>
      </c>
      <c r="M393" s="26" t="s">
        <v>82</v>
      </c>
      <c r="N393" s="26" t="s">
        <v>234</v>
      </c>
      <c r="O393" s="26">
        <v>1</v>
      </c>
      <c r="P393" s="26">
        <v>1</v>
      </c>
      <c r="Q393" s="26">
        <v>1</v>
      </c>
      <c r="R393" s="26">
        <v>1</v>
      </c>
      <c r="S393" s="26">
        <v>1</v>
      </c>
      <c r="T393" s="26"/>
      <c r="U393" s="26">
        <v>1</v>
      </c>
      <c r="V393" s="26"/>
      <c r="W393" s="26">
        <v>1</v>
      </c>
      <c r="X393" s="26">
        <v>1</v>
      </c>
      <c r="Y393" s="26">
        <v>1</v>
      </c>
      <c r="Z393" s="26"/>
      <c r="AA393" s="26"/>
      <c r="AB393" s="26"/>
      <c r="AC393" s="26"/>
      <c r="AD393" s="26"/>
      <c r="AE393" s="26"/>
      <c r="AF393" s="26">
        <v>1</v>
      </c>
      <c r="AG393" s="26">
        <v>1</v>
      </c>
      <c r="AH393" s="26"/>
      <c r="AI393" s="26">
        <v>0</v>
      </c>
      <c r="AJ393" s="26"/>
      <c r="AK393" s="26"/>
      <c r="AL393" s="26">
        <v>1</v>
      </c>
      <c r="AM393" s="26"/>
      <c r="AN393" s="26"/>
      <c r="AO393" s="26"/>
      <c r="AP393" s="26">
        <v>1</v>
      </c>
      <c r="AQ393" s="26">
        <v>1</v>
      </c>
      <c r="AR393" s="26"/>
      <c r="AS393" s="26">
        <v>1</v>
      </c>
      <c r="AT393" s="26">
        <v>1</v>
      </c>
      <c r="AU393" s="46" t="e">
        <f t="shared" si="11"/>
        <v>#REF!</v>
      </c>
      <c r="AV393" s="35">
        <f t="shared" si="10"/>
        <v>17</v>
      </c>
      <c r="AW393" s="35" t="e">
        <f>(O393*#REF!)+(P393*#REF!)+(Q393*#REF!)+(R393*#REF!)+(S393*#REF!)+(T393*#REF!)+(U393*#REF!)+(V393*#REF!)+(W393*#REF!)+(X393*#REF!)+(Y393*#REF!)+(Z393*#REF!)+(AA393*#REF!)+(AB393*#REF!)+(AC393*#REF!)+(AD393*#REF!)+(AE393*#REF!)+(AF393*#REF!)+(AG393*#REF!)+(AH393*#REF!)+(AI393*#REF!)+(AJ393*#REF!)+(AK393*#REF!)+(AL393*#REF!)+(AM393*#REF!)+(AN393*#REF!)+(AO393*#REF!)+(AP393*#REF!)+(AQ393*#REF!)+(AR393*#REF!)+(AS393*#REF!)+(AT393*#REF!)</f>
        <v>#REF!</v>
      </c>
      <c r="AX393" s="35" t="e">
        <f>#REF!+#REF!+#REF!+#REF!+#REF!+#REF!+#REF!+#REF!+#REF!+#REF!+#REF!+#REF!+#REF!+#REF!+#REF!+#REF!+#REF!</f>
        <v>#REF!</v>
      </c>
      <c r="AY393" s="45" t="s">
        <v>411</v>
      </c>
      <c r="AZ393" s="45" t="s">
        <v>115</v>
      </c>
      <c r="BA393" s="45" t="s">
        <v>140</v>
      </c>
      <c r="BB393" s="45"/>
      <c r="BC393" s="45"/>
      <c r="BD393" s="45"/>
      <c r="BE393" s="26"/>
      <c r="BF393" s="26"/>
      <c r="BG393" s="26"/>
      <c r="BH393" s="26" t="s">
        <v>84</v>
      </c>
      <c r="BI393" s="26" t="s">
        <v>254</v>
      </c>
      <c r="BJ393" s="26"/>
      <c r="BK393" s="26"/>
      <c r="BL393" s="26" t="s">
        <v>895</v>
      </c>
      <c r="BM393" s="26"/>
      <c r="BN393" s="26" t="s">
        <v>128</v>
      </c>
      <c r="BO393" s="26"/>
      <c r="BP393" s="26"/>
      <c r="BQ393" s="26"/>
      <c r="BR393" s="26">
        <v>1</v>
      </c>
      <c r="BS393" s="26">
        <v>1</v>
      </c>
      <c r="BT393" s="26"/>
      <c r="BU393" s="42" t="s">
        <v>862</v>
      </c>
      <c r="BV393" s="26"/>
      <c r="BW393" s="26"/>
    </row>
    <row r="394" spans="1:75" ht="27" x14ac:dyDescent="0.25">
      <c r="A394" s="24" t="s">
        <v>75</v>
      </c>
      <c r="B394" s="37" t="s">
        <v>76</v>
      </c>
      <c r="C394" s="39">
        <v>25803</v>
      </c>
      <c r="D394" s="40">
        <v>589</v>
      </c>
      <c r="E394" s="26">
        <v>1739</v>
      </c>
      <c r="F394" s="26"/>
      <c r="G394" s="42" t="s">
        <v>88</v>
      </c>
      <c r="H394" s="43"/>
      <c r="I394" s="44" t="s">
        <v>137</v>
      </c>
      <c r="J394" s="45"/>
      <c r="K394" s="41" t="s">
        <v>1334</v>
      </c>
      <c r="L394" s="26" t="s">
        <v>81</v>
      </c>
      <c r="M394" s="26" t="s">
        <v>89</v>
      </c>
      <c r="N394" s="26" t="s">
        <v>333</v>
      </c>
      <c r="O394" s="26">
        <v>1</v>
      </c>
      <c r="P394" s="26">
        <v>1</v>
      </c>
      <c r="Q394" s="26">
        <v>1</v>
      </c>
      <c r="R394" s="26">
        <v>0</v>
      </c>
      <c r="S394" s="26">
        <v>-1</v>
      </c>
      <c r="T394" s="26"/>
      <c r="U394" s="26">
        <v>-1</v>
      </c>
      <c r="V394" s="26">
        <v>-1</v>
      </c>
      <c r="W394" s="26"/>
      <c r="X394" s="26">
        <v>1</v>
      </c>
      <c r="Y394" s="26">
        <v>-1</v>
      </c>
      <c r="Z394" s="26"/>
      <c r="AA394" s="26">
        <v>-1</v>
      </c>
      <c r="AB394" s="26">
        <v>-1</v>
      </c>
      <c r="AC394" s="26">
        <v>-1</v>
      </c>
      <c r="AD394" s="26">
        <v>0</v>
      </c>
      <c r="AE394" s="26">
        <v>-1</v>
      </c>
      <c r="AF394" s="26">
        <v>-1</v>
      </c>
      <c r="AG394" s="26">
        <v>0</v>
      </c>
      <c r="AH394" s="26"/>
      <c r="AI394" s="26">
        <v>-1</v>
      </c>
      <c r="AJ394" s="26"/>
      <c r="AK394" s="26"/>
      <c r="AL394" s="26">
        <v>-1</v>
      </c>
      <c r="AM394" s="26"/>
      <c r="AN394" s="26"/>
      <c r="AO394" s="26"/>
      <c r="AP394" s="26"/>
      <c r="AQ394" s="26">
        <v>-1</v>
      </c>
      <c r="AR394" s="26"/>
      <c r="AS394" s="26">
        <v>-2</v>
      </c>
      <c r="AT394" s="26">
        <v>-1</v>
      </c>
      <c r="AU394" s="46" t="e">
        <f t="shared" si="11"/>
        <v>#REF!</v>
      </c>
      <c r="AV394" s="35">
        <f t="shared" si="10"/>
        <v>21</v>
      </c>
      <c r="AW394" s="35" t="e">
        <f>(O394*#REF!)+(P394*#REF!)+(Q394*#REF!)+(R394*#REF!)+(S394*#REF!)+(T394*#REF!)+(U394*#REF!)+(V394*#REF!)+(W394*#REF!)+(X394*#REF!)+(Y394*#REF!)+(Z394*#REF!)+(AA394*#REF!)+(AB394*#REF!)+(AC394*#REF!)+(AD394*#REF!)+(AE394*#REF!)+(AF394*#REF!)+(AG394*#REF!)+(AH394*#REF!)+(AI394*#REF!)+(AJ394*#REF!)+(AK394*#REF!)+(AL394*#REF!)+(AM394*#REF!)+(AN394*#REF!)+(AO394*#REF!)+(AP394*#REF!)+(AQ394*#REF!)+(AR394*#REF!)+(AS394*#REF!)+(AT394*#REF!)</f>
        <v>#REF!</v>
      </c>
      <c r="AX394" s="35" t="e">
        <f>#REF!+#REF!+#REF!+#REF!+#REF!+#REF!+#REF!+#REF!+#REF!+#REF!+#REF!+#REF!+#REF!+#REF!+#REF!+#REF!+#REF!+#REF!+#REF!+#REF!+#REF!</f>
        <v>#REF!</v>
      </c>
      <c r="AY394" s="45" t="s">
        <v>105</v>
      </c>
      <c r="AZ394" s="45" t="s">
        <v>92</v>
      </c>
      <c r="BA394" s="45" t="s">
        <v>93</v>
      </c>
      <c r="BB394" s="45"/>
      <c r="BC394" s="45"/>
      <c r="BD394" s="45"/>
      <c r="BE394" s="26"/>
      <c r="BF394" s="26"/>
      <c r="BG394" s="26"/>
      <c r="BH394" s="26" t="s">
        <v>95</v>
      </c>
      <c r="BI394" s="26" t="s">
        <v>96</v>
      </c>
      <c r="BJ394" s="26" t="s">
        <v>1065</v>
      </c>
      <c r="BK394" s="26"/>
      <c r="BL394" s="26" t="s">
        <v>528</v>
      </c>
      <c r="BM394" s="26"/>
      <c r="BN394" s="26" t="s">
        <v>128</v>
      </c>
      <c r="BO394" s="26"/>
      <c r="BP394" s="26">
        <v>2</v>
      </c>
      <c r="BQ394" s="26"/>
      <c r="BR394" s="26"/>
      <c r="BS394" s="26"/>
      <c r="BT394" s="26"/>
      <c r="BU394" s="42"/>
      <c r="BV394" s="26"/>
      <c r="BW394" s="26"/>
    </row>
    <row r="395" spans="1:75" ht="135" x14ac:dyDescent="0.25">
      <c r="A395" s="24" t="s">
        <v>75</v>
      </c>
      <c r="B395" s="37" t="s">
        <v>76</v>
      </c>
      <c r="C395" s="39">
        <v>25804</v>
      </c>
      <c r="D395" s="40">
        <v>596</v>
      </c>
      <c r="E395" s="26">
        <v>1759</v>
      </c>
      <c r="F395" s="26"/>
      <c r="G395" s="42" t="s">
        <v>100</v>
      </c>
      <c r="H395" s="43" t="s">
        <v>114</v>
      </c>
      <c r="I395" s="44" t="s">
        <v>101</v>
      </c>
      <c r="J395" s="45"/>
      <c r="K395" s="41" t="s">
        <v>1334</v>
      </c>
      <c r="L395" s="26" t="s">
        <v>133</v>
      </c>
      <c r="M395" s="26" t="s">
        <v>230</v>
      </c>
      <c r="N395" s="26" t="s">
        <v>1066</v>
      </c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46" t="e">
        <f t="shared" si="11"/>
        <v>#REF!</v>
      </c>
      <c r="AV395" s="35">
        <f t="shared" si="10"/>
        <v>0</v>
      </c>
      <c r="AW395" s="35" t="e">
        <f>(O395*#REF!)+(P395*#REF!)+(Q395*#REF!)+(R395*#REF!)+(S395*#REF!)+(T395*#REF!)+(U395*#REF!)+(V395*#REF!)+(W395*#REF!)+(X395*#REF!)+(Y395*#REF!)+(Z395*#REF!)+(AA395*#REF!)+(AB395*#REF!)+(AC395*#REF!)+(AD395*#REF!)+(AE395*#REF!)+(AF395*#REF!)+(AG395*#REF!)+(AH395*#REF!)+(AI395*#REF!)+(AJ395*#REF!)+(AK395*#REF!)+(AL395*#REF!)+(AM395*#REF!)+(AN395*#REF!)+(AO395*#REF!)+(AP395*#REF!)+(AQ395*#REF!)+(AR395*#REF!)+(AS395*#REF!)+(AT395*#REF!)</f>
        <v>#REF!</v>
      </c>
      <c r="AX395" s="35">
        <f>O45+P45+S45+X45+Y45+AF45+AG45+AQ45+AS45+AT45</f>
        <v>0</v>
      </c>
      <c r="AY395" s="45"/>
      <c r="AZ395" s="45"/>
      <c r="BA395" s="45"/>
      <c r="BB395" s="45"/>
      <c r="BC395" s="45"/>
      <c r="BD395" s="45"/>
      <c r="BE395" s="26"/>
      <c r="BF395" s="26"/>
      <c r="BG395" s="26"/>
      <c r="BH395" s="26"/>
      <c r="BI395" s="26"/>
      <c r="BJ395" s="26"/>
      <c r="BK395" s="26"/>
      <c r="BL395" s="26"/>
      <c r="BM395" s="26" t="s">
        <v>1067</v>
      </c>
      <c r="BN395" s="26" t="s">
        <v>1068</v>
      </c>
      <c r="BO395" s="26" t="s">
        <v>1069</v>
      </c>
      <c r="BP395" s="26"/>
      <c r="BQ395" s="26"/>
      <c r="BR395" s="26"/>
      <c r="BS395" s="26"/>
      <c r="BT395" s="26"/>
      <c r="BU395" s="42"/>
      <c r="BV395" s="26" t="s">
        <v>561</v>
      </c>
      <c r="BW395" s="26"/>
    </row>
    <row r="396" spans="1:75" ht="157.5" x14ac:dyDescent="0.25">
      <c r="A396" s="24" t="s">
        <v>75</v>
      </c>
      <c r="B396" s="37" t="s">
        <v>76</v>
      </c>
      <c r="C396" s="39">
        <v>25805</v>
      </c>
      <c r="D396" s="40" t="s">
        <v>1070</v>
      </c>
      <c r="E396" s="26">
        <v>1765</v>
      </c>
      <c r="F396" s="26">
        <v>1</v>
      </c>
      <c r="G396" s="42" t="s">
        <v>78</v>
      </c>
      <c r="H396" s="43"/>
      <c r="I396" s="44" t="s">
        <v>137</v>
      </c>
      <c r="J396" s="45"/>
      <c r="K396" s="41" t="s">
        <v>1334</v>
      </c>
      <c r="L396" s="26" t="s">
        <v>81</v>
      </c>
      <c r="M396" s="26" t="s">
        <v>82</v>
      </c>
      <c r="N396" s="26" t="s">
        <v>1071</v>
      </c>
      <c r="O396" s="26">
        <v>-1</v>
      </c>
      <c r="P396" s="26">
        <v>0</v>
      </c>
      <c r="Q396" s="26">
        <v>-1</v>
      </c>
      <c r="R396" s="26">
        <v>-1</v>
      </c>
      <c r="S396" s="26">
        <v>0</v>
      </c>
      <c r="T396" s="26">
        <v>-1</v>
      </c>
      <c r="U396" s="26">
        <v>-1</v>
      </c>
      <c r="V396" s="26">
        <v>-1</v>
      </c>
      <c r="W396" s="26">
        <v>-1</v>
      </c>
      <c r="X396" s="26">
        <v>-1</v>
      </c>
      <c r="Y396" s="26">
        <v>-1</v>
      </c>
      <c r="Z396" s="26">
        <v>0</v>
      </c>
      <c r="AA396" s="26">
        <v>-1</v>
      </c>
      <c r="AB396" s="26">
        <v>-1</v>
      </c>
      <c r="AC396" s="26">
        <v>-1</v>
      </c>
      <c r="AD396" s="26">
        <v>0</v>
      </c>
      <c r="AE396" s="26">
        <v>-1</v>
      </c>
      <c r="AF396" s="26">
        <v>1</v>
      </c>
      <c r="AG396" s="26">
        <v>-1</v>
      </c>
      <c r="AH396" s="26"/>
      <c r="AI396" s="26">
        <v>-1</v>
      </c>
      <c r="AJ396" s="26">
        <v>-1</v>
      </c>
      <c r="AK396" s="26"/>
      <c r="AL396" s="26"/>
      <c r="AM396" s="26">
        <v>-1</v>
      </c>
      <c r="AN396" s="26">
        <v>-1</v>
      </c>
      <c r="AO396" s="26">
        <v>-1</v>
      </c>
      <c r="AP396" s="26"/>
      <c r="AQ396" s="26">
        <v>-1</v>
      </c>
      <c r="AR396" s="26">
        <v>-1</v>
      </c>
      <c r="AS396" s="26">
        <v>-1</v>
      </c>
      <c r="AT396" s="26">
        <v>0</v>
      </c>
      <c r="AU396" s="46" t="e">
        <f t="shared" si="11"/>
        <v>#REF!</v>
      </c>
      <c r="AV396" s="35">
        <f t="shared" si="10"/>
        <v>28</v>
      </c>
      <c r="AW396" s="35" t="e">
        <f>(O396*#REF!)+(P396*#REF!)+(Q396*#REF!)+(R396*#REF!)+(S396*#REF!)+(T396*#REF!)+(U396*#REF!)+(V396*#REF!)+(W396*#REF!)+(X396*#REF!)+(Y396*#REF!)+(Z396*#REF!)+(AA396*#REF!)+(AB396*#REF!)+(AC396*#REF!)+(AD396*#REF!)+(AE396*#REF!)+(AF396*#REF!)+(AG396*#REF!)+(AH396*#REF!)+(AI396*#REF!)+(AJ396*#REF!)+(AK396*#REF!)+(AL396*#REF!)+(AM396*#REF!)+(AN396*#REF!)+(AO396*#REF!)+(AP396*#REF!)+(AQ396*#REF!)+(AR396*#REF!)+(AS396*#REF!)+(AT396*#REF!)</f>
        <v>#REF!</v>
      </c>
      <c r="AX396" s="35" t="e">
        <f>#REF!+#REF!+#REF!+#REF!+#REF!+#REF!+#REF!+#REF!+#REF!+#REF!+#REF!+#REF!+#REF!+#REF!+#REF!+#REF!+#REF!+#REF!+#REF!+#REF!+#REF!+#REF!+#REF!+#REF!+#REF!+#REF!+#REF!+#REF!</f>
        <v>#REF!</v>
      </c>
      <c r="AY396" s="45" t="s">
        <v>411</v>
      </c>
      <c r="AZ396" s="45" t="s">
        <v>576</v>
      </c>
      <c r="BA396" s="45" t="s">
        <v>93</v>
      </c>
      <c r="BB396" s="45"/>
      <c r="BC396" s="45"/>
      <c r="BD396" s="45"/>
      <c r="BE396" s="26" t="s">
        <v>84</v>
      </c>
      <c r="BF396" s="26"/>
      <c r="BG396" s="26"/>
      <c r="BH396" s="26" t="s">
        <v>84</v>
      </c>
      <c r="BI396" s="26" t="s">
        <v>342</v>
      </c>
      <c r="BJ396" s="26" t="s">
        <v>141</v>
      </c>
      <c r="BK396" s="26" t="s">
        <v>1072</v>
      </c>
      <c r="BL396" s="26" t="s">
        <v>895</v>
      </c>
      <c r="BM396" s="26"/>
      <c r="BN396" s="26" t="s">
        <v>1073</v>
      </c>
      <c r="BO396" s="26"/>
      <c r="BP396" s="26">
        <v>0</v>
      </c>
      <c r="BQ396" s="26">
        <v>0</v>
      </c>
      <c r="BR396" s="26"/>
      <c r="BS396" s="26">
        <v>0</v>
      </c>
      <c r="BT396" s="26" t="s">
        <v>1074</v>
      </c>
      <c r="BU396" s="42" t="s">
        <v>1075</v>
      </c>
      <c r="BV396" s="26" t="s">
        <v>773</v>
      </c>
      <c r="BW396" s="26"/>
    </row>
    <row r="397" spans="1:75" ht="112.5" x14ac:dyDescent="0.25">
      <c r="A397" s="24" t="s">
        <v>75</v>
      </c>
      <c r="B397" s="37" t="s">
        <v>76</v>
      </c>
      <c r="C397" s="39">
        <v>25806</v>
      </c>
      <c r="D397" s="40" t="s">
        <v>1076</v>
      </c>
      <c r="E397" s="26">
        <v>1768</v>
      </c>
      <c r="F397" s="26">
        <v>2</v>
      </c>
      <c r="G397" s="42" t="s">
        <v>100</v>
      </c>
      <c r="H397" s="43"/>
      <c r="I397" s="44" t="s">
        <v>132</v>
      </c>
      <c r="J397" s="45"/>
      <c r="K397" s="41" t="s">
        <v>1334</v>
      </c>
      <c r="L397" s="26" t="s">
        <v>133</v>
      </c>
      <c r="M397" s="26" t="s">
        <v>1077</v>
      </c>
      <c r="N397" s="26" t="s">
        <v>1078</v>
      </c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46"/>
      <c r="AV397" s="35"/>
      <c r="AW397" s="35"/>
      <c r="AX397" s="35"/>
      <c r="AY397" s="45"/>
      <c r="AZ397" s="45"/>
      <c r="BA397" s="45"/>
      <c r="BB397" s="45"/>
      <c r="BC397" s="45"/>
      <c r="BD397" s="45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42" t="s">
        <v>1079</v>
      </c>
      <c r="BV397" s="26"/>
      <c r="BW397" s="26"/>
    </row>
    <row r="398" spans="1:75" ht="123.75" x14ac:dyDescent="0.25">
      <c r="A398" s="24" t="s">
        <v>75</v>
      </c>
      <c r="B398" s="37" t="s">
        <v>76</v>
      </c>
      <c r="C398" s="39">
        <v>25807</v>
      </c>
      <c r="D398" s="40">
        <v>598</v>
      </c>
      <c r="E398" s="26">
        <v>1741</v>
      </c>
      <c r="F398" s="26"/>
      <c r="G398" s="42" t="s">
        <v>78</v>
      </c>
      <c r="H398" s="43"/>
      <c r="I398" s="44" t="s">
        <v>137</v>
      </c>
      <c r="J398" s="45"/>
      <c r="K398" s="41" t="s">
        <v>1334</v>
      </c>
      <c r="L398" s="26" t="s">
        <v>81</v>
      </c>
      <c r="M398" s="26" t="s">
        <v>82</v>
      </c>
      <c r="N398" s="26" t="s">
        <v>1080</v>
      </c>
      <c r="O398" s="26">
        <v>-1</v>
      </c>
      <c r="P398" s="26">
        <v>-1</v>
      </c>
      <c r="Q398" s="26">
        <v>-1</v>
      </c>
      <c r="R398" s="26">
        <v>-1</v>
      </c>
      <c r="S398" s="26">
        <v>-1</v>
      </c>
      <c r="T398" s="26"/>
      <c r="U398" s="26"/>
      <c r="V398" s="26">
        <v>-1</v>
      </c>
      <c r="W398" s="26">
        <v>0</v>
      </c>
      <c r="X398" s="26">
        <v>-1</v>
      </c>
      <c r="Y398" s="26">
        <v>-1</v>
      </c>
      <c r="Z398" s="26"/>
      <c r="AA398" s="26">
        <v>-1</v>
      </c>
      <c r="AB398" s="26">
        <v>-1</v>
      </c>
      <c r="AC398" s="26">
        <v>-1</v>
      </c>
      <c r="AD398" s="26">
        <v>0</v>
      </c>
      <c r="AE398" s="26">
        <v>-1</v>
      </c>
      <c r="AF398" s="26">
        <v>0</v>
      </c>
      <c r="AG398" s="26">
        <v>-1</v>
      </c>
      <c r="AH398" s="26"/>
      <c r="AI398" s="26">
        <v>-1</v>
      </c>
      <c r="AJ398" s="26"/>
      <c r="AK398" s="26"/>
      <c r="AL398" s="26"/>
      <c r="AM398" s="26">
        <v>-1</v>
      </c>
      <c r="AN398" s="26">
        <v>-1</v>
      </c>
      <c r="AO398" s="26">
        <v>-1</v>
      </c>
      <c r="AP398" s="26">
        <v>-1</v>
      </c>
      <c r="AQ398" s="26">
        <v>0</v>
      </c>
      <c r="AR398" s="26"/>
      <c r="AS398" s="26">
        <v>-1</v>
      </c>
      <c r="AT398" s="26">
        <v>-1</v>
      </c>
      <c r="AU398" s="46" t="e">
        <f t="shared" si="11"/>
        <v>#REF!</v>
      </c>
      <c r="AV398" s="35">
        <f t="shared" si="10"/>
        <v>24</v>
      </c>
      <c r="AW398" s="35" t="e">
        <f>(O398*#REF!)+(P398*#REF!)+(Q398*#REF!)+(R398*#REF!)+(S398*#REF!)+(T398*#REF!)+(U398*#REF!)+(V398*#REF!)+(W398*#REF!)+(X398*#REF!)+(Y398*#REF!)+(Z398*#REF!)+(AA398*#REF!)+(AB398*#REF!)+(AC398*#REF!)+(AD398*#REF!)+(AE398*#REF!)+(AF398*#REF!)+(AG398*#REF!)+(AH398*#REF!)+(AI398*#REF!)+(AJ398*#REF!)+(AK398*#REF!)+(AL398*#REF!)+(AM398*#REF!)+(AN398*#REF!)+(AO398*#REF!)+(AP398*#REF!)+(AQ398*#REF!)+(AR398*#REF!)+(AS398*#REF!)+(AT398*#REF!)</f>
        <v>#REF!</v>
      </c>
      <c r="AX398" s="35" t="e">
        <f>#REF!+#REF!+#REF!+#REF!+#REF!+#REF!+#REF!+#REF!+#REF!+#REF!+#REF!+#REF!+#REF!+#REF!+#REF!+#REF!+#REF!+#REF!+#REF!+#REF!+#REF!+#REF!+#REF!+#REF!</f>
        <v>#REF!</v>
      </c>
      <c r="AY398" s="45" t="s">
        <v>411</v>
      </c>
      <c r="AZ398" s="45" t="s">
        <v>576</v>
      </c>
      <c r="BA398" s="45" t="s">
        <v>93</v>
      </c>
      <c r="BB398" s="45"/>
      <c r="BC398" s="45"/>
      <c r="BD398" s="45"/>
      <c r="BE398" s="26"/>
      <c r="BF398" s="26"/>
      <c r="BG398" s="26"/>
      <c r="BH398" s="26" t="s">
        <v>84</v>
      </c>
      <c r="BI398" s="26" t="s">
        <v>254</v>
      </c>
      <c r="BJ398" s="26" t="s">
        <v>141</v>
      </c>
      <c r="BK398" s="26"/>
      <c r="BL398" s="26" t="s">
        <v>279</v>
      </c>
      <c r="BM398" s="26"/>
      <c r="BN398" s="26" t="s">
        <v>1081</v>
      </c>
      <c r="BO398" s="26"/>
      <c r="BP398" s="26"/>
      <c r="BQ398" s="26"/>
      <c r="BR398" s="26"/>
      <c r="BS398" s="26"/>
      <c r="BT398" s="26"/>
      <c r="BU398" s="42"/>
      <c r="BV398" s="26" t="s">
        <v>1063</v>
      </c>
      <c r="BW398" s="26"/>
    </row>
    <row r="399" spans="1:75" ht="112.5" x14ac:dyDescent="0.25">
      <c r="A399" s="24" t="s">
        <v>75</v>
      </c>
      <c r="B399" s="37" t="s">
        <v>76</v>
      </c>
      <c r="C399" s="39">
        <v>25808</v>
      </c>
      <c r="D399" s="40">
        <v>599</v>
      </c>
      <c r="E399" s="26">
        <v>1757</v>
      </c>
      <c r="F399" s="26"/>
      <c r="G399" s="42" t="s">
        <v>100</v>
      </c>
      <c r="H399" s="43"/>
      <c r="I399" s="44" t="s">
        <v>132</v>
      </c>
      <c r="J399" s="45"/>
      <c r="K399" s="41" t="s">
        <v>1334</v>
      </c>
      <c r="L399" s="26" t="s">
        <v>133</v>
      </c>
      <c r="M399" s="26" t="s">
        <v>178</v>
      </c>
      <c r="N399" s="26" t="s">
        <v>1082</v>
      </c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46" t="e">
        <f t="shared" si="11"/>
        <v>#REF!</v>
      </c>
      <c r="AV399" s="35">
        <f t="shared" ref="AV399:AV472" si="12">COUNT(O399:AT399)</f>
        <v>0</v>
      </c>
      <c r="AW399" s="35" t="e">
        <f>(O399*#REF!)+(P399*#REF!)+(Q399*#REF!)+(R399*#REF!)+(S399*#REF!)+(T399*#REF!)+(U399*#REF!)+(V399*#REF!)+(W399*#REF!)+(X399*#REF!)+(Y399*#REF!)+(Z399*#REF!)+(AA399*#REF!)+(AB399*#REF!)+(AC399*#REF!)+(AD399*#REF!)+(AE399*#REF!)+(AF399*#REF!)+(AG399*#REF!)+(AH399*#REF!)+(AI399*#REF!)+(AJ399*#REF!)+(AK399*#REF!)+(AL399*#REF!)+(AM399*#REF!)+(AN399*#REF!)+(AO399*#REF!)+(AP399*#REF!)+(AQ399*#REF!)+(AR399*#REF!)+(AS399*#REF!)+(AT399*#REF!)</f>
        <v>#REF!</v>
      </c>
      <c r="AX399" s="35">
        <f>O48+P48+S48+X48+Y48+AF48+AG48+AQ48+AS48+AT48</f>
        <v>0</v>
      </c>
      <c r="AY399" s="45"/>
      <c r="AZ399" s="45"/>
      <c r="BA399" s="45"/>
      <c r="BB399" s="45"/>
      <c r="BC399" s="45"/>
      <c r="BD399" s="45"/>
      <c r="BE399" s="26"/>
      <c r="BF399" s="26"/>
      <c r="BG399" s="26"/>
      <c r="BH399" s="26"/>
      <c r="BI399" s="26"/>
      <c r="BJ399" s="26"/>
      <c r="BK399" s="26"/>
      <c r="BL399" s="26"/>
      <c r="BM399" s="26" t="s">
        <v>1083</v>
      </c>
      <c r="BN399" s="26" t="s">
        <v>1084</v>
      </c>
      <c r="BO399" s="26" t="s">
        <v>1085</v>
      </c>
      <c r="BP399" s="26"/>
      <c r="BQ399" s="26"/>
      <c r="BR399" s="26"/>
      <c r="BS399" s="26"/>
      <c r="BT399" s="26"/>
      <c r="BU399" s="42" t="s">
        <v>1086</v>
      </c>
      <c r="BV399" s="26"/>
      <c r="BW399" s="26"/>
    </row>
    <row r="400" spans="1:75" ht="33.75" x14ac:dyDescent="0.25">
      <c r="A400" s="24" t="s">
        <v>75</v>
      </c>
      <c r="B400" s="37" t="s">
        <v>76</v>
      </c>
      <c r="C400" s="39">
        <v>25809</v>
      </c>
      <c r="D400" s="40" t="s">
        <v>1087</v>
      </c>
      <c r="E400" s="26">
        <v>1780</v>
      </c>
      <c r="F400" s="26">
        <v>1</v>
      </c>
      <c r="G400" s="42" t="s">
        <v>88</v>
      </c>
      <c r="H400" s="43"/>
      <c r="I400" s="44" t="s">
        <v>137</v>
      </c>
      <c r="J400" s="45"/>
      <c r="K400" s="41" t="s">
        <v>1334</v>
      </c>
      <c r="L400" s="26" t="s">
        <v>81</v>
      </c>
      <c r="M400" s="26" t="s">
        <v>126</v>
      </c>
      <c r="N400" s="26" t="s">
        <v>162</v>
      </c>
      <c r="O400" s="26"/>
      <c r="P400" s="26"/>
      <c r="Q400" s="26">
        <v>-1</v>
      </c>
      <c r="R400" s="26"/>
      <c r="S400" s="26">
        <v>-1</v>
      </c>
      <c r="T400" s="26"/>
      <c r="U400" s="26"/>
      <c r="V400" s="26">
        <v>1</v>
      </c>
      <c r="W400" s="26">
        <v>1</v>
      </c>
      <c r="X400" s="26">
        <v>-1</v>
      </c>
      <c r="Y400" s="26">
        <v>1</v>
      </c>
      <c r="Z400" s="26"/>
      <c r="AA400" s="26">
        <v>-1</v>
      </c>
      <c r="AB400" s="26">
        <v>0</v>
      </c>
      <c r="AC400" s="26"/>
      <c r="AD400" s="26">
        <v>1</v>
      </c>
      <c r="AE400" s="26">
        <v>0</v>
      </c>
      <c r="AF400" s="26">
        <v>-1</v>
      </c>
      <c r="AG400" s="26">
        <v>-1</v>
      </c>
      <c r="AH400" s="26">
        <v>-1</v>
      </c>
      <c r="AI400" s="26">
        <v>-1</v>
      </c>
      <c r="AJ400" s="26">
        <v>0</v>
      </c>
      <c r="AK400" s="26">
        <v>-1</v>
      </c>
      <c r="AL400" s="26">
        <v>-1</v>
      </c>
      <c r="AM400" s="26">
        <v>-1</v>
      </c>
      <c r="AN400" s="26">
        <v>0</v>
      </c>
      <c r="AO400" s="26">
        <v>0</v>
      </c>
      <c r="AP400" s="26">
        <v>-1</v>
      </c>
      <c r="AQ400" s="26">
        <v>-1</v>
      </c>
      <c r="AR400" s="26">
        <v>-1</v>
      </c>
      <c r="AS400" s="26">
        <v>-1</v>
      </c>
      <c r="AT400" s="26">
        <v>-1</v>
      </c>
      <c r="AU400" s="46" t="e">
        <f t="shared" si="11"/>
        <v>#REF!</v>
      </c>
      <c r="AV400" s="35">
        <f t="shared" si="12"/>
        <v>25</v>
      </c>
      <c r="AW400" s="35" t="e">
        <f>(O400*#REF!)+(P400*#REF!)+(Q400*#REF!)+(R400*#REF!)+(S400*#REF!)+(T400*#REF!)+(U400*#REF!)+(V400*#REF!)+(W400*#REF!)+(X400*#REF!)+(Y400*#REF!)+(Z400*#REF!)+(AA400*#REF!)+(AB400*#REF!)+(AC400*#REF!)+(AD400*#REF!)+(AE400*#REF!)+(AF400*#REF!)+(AG400*#REF!)+(AH400*#REF!)+(AI400*#REF!)+(AJ400*#REF!)+(AK400*#REF!)+(AL400*#REF!)+(AM400*#REF!)+(AN400*#REF!)+(AO400*#REF!)+(AP400*#REF!)+(AQ400*#REF!)+(AR400*#REF!)+(AS400*#REF!)+(AT400*#REF!)</f>
        <v>#REF!</v>
      </c>
      <c r="AX400" s="35" t="e">
        <f>#REF!+#REF!+#REF!+#REF!+#REF!+#REF!+#REF!+#REF!+#REF!+#REF!+#REF!+#REF!+#REF!+#REF!+#REF!+#REF!+#REF!+#REF!+#REF!+#REF!+#REF!+#REF!+#REF!+#REF!+#REF!</f>
        <v>#REF!</v>
      </c>
      <c r="AY400" s="45" t="s">
        <v>386</v>
      </c>
      <c r="AZ400" s="45" t="s">
        <v>92</v>
      </c>
      <c r="BA400" s="45" t="s">
        <v>93</v>
      </c>
      <c r="BB400" s="45" t="s">
        <v>1088</v>
      </c>
      <c r="BC400" s="45" t="s">
        <v>140</v>
      </c>
      <c r="BD400" s="45"/>
      <c r="BE400" s="26" t="s">
        <v>198</v>
      </c>
      <c r="BF400" s="26"/>
      <c r="BG400" s="26"/>
      <c r="BH400" s="26" t="s">
        <v>118</v>
      </c>
      <c r="BI400" s="26" t="s">
        <v>472</v>
      </c>
      <c r="BJ400" s="26" t="s">
        <v>102</v>
      </c>
      <c r="BK400" s="26" t="s">
        <v>412</v>
      </c>
      <c r="BL400" s="26"/>
      <c r="BM400" s="26"/>
      <c r="BN400" s="26" t="s">
        <v>1089</v>
      </c>
      <c r="BO400" s="26"/>
      <c r="BP400" s="26">
        <v>1</v>
      </c>
      <c r="BQ400" s="26">
        <v>1</v>
      </c>
      <c r="BR400" s="26">
        <v>1</v>
      </c>
      <c r="BS400" s="26">
        <v>1</v>
      </c>
      <c r="BT400" s="26" t="s">
        <v>824</v>
      </c>
      <c r="BU400" s="42"/>
      <c r="BV400" s="26"/>
      <c r="BW400" s="26"/>
    </row>
    <row r="401" spans="1:75" ht="67.5" x14ac:dyDescent="0.25">
      <c r="A401" s="24" t="s">
        <v>75</v>
      </c>
      <c r="B401" s="37" t="s">
        <v>76</v>
      </c>
      <c r="C401" s="39">
        <v>25810</v>
      </c>
      <c r="D401" s="40" t="s">
        <v>1090</v>
      </c>
      <c r="E401" s="26">
        <v>1781</v>
      </c>
      <c r="F401" s="26">
        <v>2</v>
      </c>
      <c r="G401" s="42" t="s">
        <v>100</v>
      </c>
      <c r="H401" s="43"/>
      <c r="I401" s="44" t="s">
        <v>132</v>
      </c>
      <c r="J401" s="45"/>
      <c r="K401" s="41" t="s">
        <v>1334</v>
      </c>
      <c r="L401" s="26" t="s">
        <v>133</v>
      </c>
      <c r="M401" s="26" t="s">
        <v>178</v>
      </c>
      <c r="N401" s="57" t="s">
        <v>1091</v>
      </c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46" t="e">
        <f t="shared" si="11"/>
        <v>#REF!</v>
      </c>
      <c r="AV401" s="35">
        <f t="shared" si="12"/>
        <v>0</v>
      </c>
      <c r="AW401" s="35" t="e">
        <f>(O401*#REF!)+(P401*#REF!)+(Q401*#REF!)+(R401*#REF!)+(S401*#REF!)+(T401*#REF!)+(U401*#REF!)+(V401*#REF!)+(W401*#REF!)+(X401*#REF!)+(Y401*#REF!)+(Z401*#REF!)+(AA401*#REF!)+(AB401*#REF!)+(AC401*#REF!)+(AD401*#REF!)+(AE401*#REF!)+(AF401*#REF!)+(AG401*#REF!)+(AH401*#REF!)+(AI401*#REF!)+(AJ401*#REF!)+(AK401*#REF!)+(AL401*#REF!)+(AM401*#REF!)+(AN401*#REF!)+(AO401*#REF!)+(AP401*#REF!)+(AQ401*#REF!)+(AR401*#REF!)+(AS401*#REF!)+(AT401*#REF!)</f>
        <v>#REF!</v>
      </c>
      <c r="AX401" s="35" t="e">
        <f>O50+P50+S50+X50+Y50+AF50+AG50+AQ50+AS50+AT50</f>
        <v>#VALUE!</v>
      </c>
      <c r="AY401" s="45"/>
      <c r="AZ401" s="45"/>
      <c r="BA401" s="45"/>
      <c r="BB401" s="45"/>
      <c r="BC401" s="45"/>
      <c r="BD401" s="45"/>
      <c r="BE401" s="26"/>
      <c r="BF401" s="26"/>
      <c r="BG401" s="26"/>
      <c r="BH401" s="26"/>
      <c r="BI401" s="26"/>
      <c r="BJ401" s="26"/>
      <c r="BK401" s="26"/>
      <c r="BL401" s="26"/>
      <c r="BM401" s="26" t="s">
        <v>1092</v>
      </c>
      <c r="BN401" s="26" t="s">
        <v>86</v>
      </c>
      <c r="BO401" s="26" t="s">
        <v>1093</v>
      </c>
      <c r="BP401" s="26"/>
      <c r="BQ401" s="26"/>
      <c r="BR401" s="26"/>
      <c r="BS401" s="26"/>
      <c r="BT401" s="26"/>
      <c r="BU401" s="42" t="s">
        <v>537</v>
      </c>
      <c r="BV401" s="26"/>
      <c r="BW401" s="26"/>
    </row>
    <row r="402" spans="1:75" ht="67.5" x14ac:dyDescent="0.25">
      <c r="A402" s="24" t="s">
        <v>75</v>
      </c>
      <c r="B402" s="37" t="s">
        <v>76</v>
      </c>
      <c r="C402" s="39">
        <v>25811</v>
      </c>
      <c r="D402" s="40" t="s">
        <v>1094</v>
      </c>
      <c r="E402" s="26">
        <v>1753</v>
      </c>
      <c r="F402" s="26">
        <v>1</v>
      </c>
      <c r="G402" s="42" t="s">
        <v>100</v>
      </c>
      <c r="H402" s="43"/>
      <c r="I402" s="44" t="s">
        <v>132</v>
      </c>
      <c r="J402" s="45" t="s">
        <v>80</v>
      </c>
      <c r="K402" s="41" t="s">
        <v>1334</v>
      </c>
      <c r="L402" s="26" t="s">
        <v>133</v>
      </c>
      <c r="M402" s="26" t="s">
        <v>230</v>
      </c>
      <c r="N402" s="26" t="s">
        <v>1095</v>
      </c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46" t="e">
        <f t="shared" si="11"/>
        <v>#REF!</v>
      </c>
      <c r="AV402" s="35">
        <f t="shared" si="12"/>
        <v>0</v>
      </c>
      <c r="AW402" s="35" t="e">
        <f>(O402*#REF!)+(P402*#REF!)+(Q402*#REF!)+(R402*#REF!)+(S402*#REF!)+(T402*#REF!)+(U402*#REF!)+(V402*#REF!)+(W402*#REF!)+(X402*#REF!)+(Y402*#REF!)+(Z402*#REF!)+(AA402*#REF!)+(AB402*#REF!)+(AC402*#REF!)+(AD402*#REF!)+(AE402*#REF!)+(AF402*#REF!)+(AG402*#REF!)+(AH402*#REF!)+(AI402*#REF!)+(AJ402*#REF!)+(AK402*#REF!)+(AL402*#REF!)+(AM402*#REF!)+(AN402*#REF!)+(AO402*#REF!)+(AP402*#REF!)+(AQ402*#REF!)+(AR402*#REF!)+(AS402*#REF!)+(AT402*#REF!)</f>
        <v>#REF!</v>
      </c>
      <c r="AX402" s="35"/>
      <c r="AY402" s="45"/>
      <c r="AZ402" s="45"/>
      <c r="BA402" s="45"/>
      <c r="BB402" s="45"/>
      <c r="BC402" s="45"/>
      <c r="BD402" s="45"/>
      <c r="BE402" s="26"/>
      <c r="BF402" s="26"/>
      <c r="BG402" s="26"/>
      <c r="BH402" s="26"/>
      <c r="BI402" s="26"/>
      <c r="BJ402" s="26"/>
      <c r="BK402" s="26"/>
      <c r="BL402" s="26"/>
      <c r="BM402" s="26" t="s">
        <v>879</v>
      </c>
      <c r="BN402" s="26" t="s">
        <v>1096</v>
      </c>
      <c r="BO402" s="26" t="s">
        <v>1097</v>
      </c>
      <c r="BP402" s="26"/>
      <c r="BQ402" s="26"/>
      <c r="BR402" s="26"/>
      <c r="BS402" s="26"/>
      <c r="BT402" s="26"/>
      <c r="BU402" s="42" t="s">
        <v>1098</v>
      </c>
      <c r="BV402" s="26" t="s">
        <v>320</v>
      </c>
      <c r="BW402" s="26"/>
    </row>
    <row r="403" spans="1:75" ht="123.75" x14ac:dyDescent="0.25">
      <c r="A403" s="24" t="s">
        <v>75</v>
      </c>
      <c r="B403" s="37" t="s">
        <v>76</v>
      </c>
      <c r="C403" s="39">
        <v>25812</v>
      </c>
      <c r="D403" s="40" t="s">
        <v>1099</v>
      </c>
      <c r="E403" s="26">
        <v>1753</v>
      </c>
      <c r="F403" s="26">
        <v>2</v>
      </c>
      <c r="G403" s="42" t="s">
        <v>100</v>
      </c>
      <c r="H403" s="43"/>
      <c r="I403" s="44" t="s">
        <v>132</v>
      </c>
      <c r="J403" s="45" t="s">
        <v>80</v>
      </c>
      <c r="K403" s="41" t="s">
        <v>1334</v>
      </c>
      <c r="L403" s="26" t="s">
        <v>133</v>
      </c>
      <c r="M403" s="26" t="s">
        <v>938</v>
      </c>
      <c r="N403" s="26" t="s">
        <v>1100</v>
      </c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46"/>
      <c r="AV403" s="35"/>
      <c r="AW403" s="35"/>
      <c r="AX403" s="35"/>
      <c r="AY403" s="45"/>
      <c r="AZ403" s="45"/>
      <c r="BA403" s="45"/>
      <c r="BB403" s="45"/>
      <c r="BC403" s="45"/>
      <c r="BD403" s="45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 t="s">
        <v>279</v>
      </c>
      <c r="BO403" s="26" t="s">
        <v>1101</v>
      </c>
      <c r="BP403" s="26"/>
      <c r="BQ403" s="26"/>
      <c r="BR403" s="26"/>
      <c r="BS403" s="26"/>
      <c r="BT403" s="26"/>
      <c r="BU403" s="42" t="s">
        <v>1102</v>
      </c>
      <c r="BV403" s="26" t="s">
        <v>320</v>
      </c>
      <c r="BW403" s="26"/>
    </row>
    <row r="404" spans="1:75" ht="78.75" x14ac:dyDescent="0.25">
      <c r="A404" s="24" t="s">
        <v>75</v>
      </c>
      <c r="B404" s="37" t="s">
        <v>76</v>
      </c>
      <c r="C404" s="39">
        <v>25813</v>
      </c>
      <c r="D404" s="40">
        <v>602</v>
      </c>
      <c r="E404" s="26">
        <v>1775</v>
      </c>
      <c r="F404" s="26"/>
      <c r="G404" s="42" t="s">
        <v>88</v>
      </c>
      <c r="H404" s="43"/>
      <c r="I404" s="44" t="s">
        <v>137</v>
      </c>
      <c r="J404" s="45"/>
      <c r="K404" s="41" t="s">
        <v>1334</v>
      </c>
      <c r="L404" s="26" t="s">
        <v>81</v>
      </c>
      <c r="M404" s="26" t="s">
        <v>82</v>
      </c>
      <c r="N404" s="26" t="s">
        <v>104</v>
      </c>
      <c r="O404" s="26">
        <v>-1</v>
      </c>
      <c r="P404" s="26">
        <v>-1</v>
      </c>
      <c r="Q404" s="26">
        <v>-1</v>
      </c>
      <c r="R404" s="26">
        <v>-1</v>
      </c>
      <c r="S404" s="26">
        <v>1</v>
      </c>
      <c r="T404" s="26"/>
      <c r="U404" s="26"/>
      <c r="V404" s="26"/>
      <c r="W404" s="26">
        <v>-1</v>
      </c>
      <c r="X404" s="26">
        <v>-1</v>
      </c>
      <c r="Y404" s="26">
        <v>-1</v>
      </c>
      <c r="Z404" s="26"/>
      <c r="AA404" s="26"/>
      <c r="AB404" s="26"/>
      <c r="AC404" s="26">
        <v>-1</v>
      </c>
      <c r="AD404" s="26"/>
      <c r="AE404" s="26"/>
      <c r="AF404" s="26"/>
      <c r="AG404" s="26">
        <v>-1</v>
      </c>
      <c r="AH404" s="26"/>
      <c r="AI404" s="26"/>
      <c r="AJ404" s="26"/>
      <c r="AK404" s="26"/>
      <c r="AL404" s="26"/>
      <c r="AM404" s="26"/>
      <c r="AN404" s="26"/>
      <c r="AO404" s="26"/>
      <c r="AP404" s="26"/>
      <c r="AQ404" s="26">
        <v>0</v>
      </c>
      <c r="AR404" s="26"/>
      <c r="AS404" s="26">
        <v>-1</v>
      </c>
      <c r="AT404" s="26"/>
      <c r="AU404" s="46" t="e">
        <f t="shared" si="11"/>
        <v>#REF!</v>
      </c>
      <c r="AV404" s="35">
        <f t="shared" si="12"/>
        <v>12</v>
      </c>
      <c r="AW404" s="35" t="e">
        <f>(O404*#REF!)+(P404*#REF!)+(Q404*#REF!)+(R404*#REF!)+(S404*#REF!)+(T404*#REF!)+(U404*#REF!)+(V404*#REF!)+(W404*#REF!)+(X404*#REF!)+(Y404*#REF!)+(Z404*#REF!)+(AA404*#REF!)+(AB404*#REF!)+(AC404*#REF!)+(AD404*#REF!)+(AE404*#REF!)+(AF404*#REF!)+(AG404*#REF!)+(AH404*#REF!)+(AI404*#REF!)+(AJ404*#REF!)+(AK404*#REF!)+(AL404*#REF!)+(AM404*#REF!)+(AN404*#REF!)+(AO404*#REF!)+(AP404*#REF!)+(AQ404*#REF!)+(AR404*#REF!)+(AS404*#REF!)+(AT404*#REF!)</f>
        <v>#REF!</v>
      </c>
      <c r="AX404" s="35" t="e">
        <f>#REF!+#REF!+#REF!+#REF!+#REF!+#REF!+#REF!+#REF!+#REF!+#REF!+#REF!+#REF!</f>
        <v>#REF!</v>
      </c>
      <c r="AY404" s="45"/>
      <c r="AZ404" s="45" t="s">
        <v>576</v>
      </c>
      <c r="BA404" s="45"/>
      <c r="BB404" s="45"/>
      <c r="BC404" s="45"/>
      <c r="BD404" s="45"/>
      <c r="BE404" s="26"/>
      <c r="BF404" s="26"/>
      <c r="BG404" s="26"/>
      <c r="BH404" s="26" t="s">
        <v>84</v>
      </c>
      <c r="BI404" s="26" t="s">
        <v>85</v>
      </c>
      <c r="BJ404" s="26" t="s">
        <v>141</v>
      </c>
      <c r="BK404" s="26"/>
      <c r="BL404" s="26"/>
      <c r="BM404" s="26"/>
      <c r="BN404" s="26" t="s">
        <v>1103</v>
      </c>
      <c r="BO404" s="26"/>
      <c r="BP404" s="26">
        <v>0</v>
      </c>
      <c r="BQ404" s="26"/>
      <c r="BR404" s="26"/>
      <c r="BS404" s="26"/>
      <c r="BT404" s="26"/>
      <c r="BU404" s="42" t="s">
        <v>1104</v>
      </c>
      <c r="BV404" s="26" t="s">
        <v>905</v>
      </c>
      <c r="BW404" s="26"/>
    </row>
    <row r="405" spans="1:75" ht="45" x14ac:dyDescent="0.25">
      <c r="A405" s="24" t="s">
        <v>75</v>
      </c>
      <c r="B405" s="37" t="s">
        <v>76</v>
      </c>
      <c r="C405" s="39">
        <v>25814</v>
      </c>
      <c r="D405" s="40">
        <v>603</v>
      </c>
      <c r="E405" s="26">
        <v>1749</v>
      </c>
      <c r="F405" s="26"/>
      <c r="G405" s="42" t="s">
        <v>78</v>
      </c>
      <c r="H405" s="43"/>
      <c r="I405" s="44" t="s">
        <v>137</v>
      </c>
      <c r="J405" s="45"/>
      <c r="K405" s="41" t="s">
        <v>1334</v>
      </c>
      <c r="L405" s="26" t="s">
        <v>81</v>
      </c>
      <c r="M405" s="26" t="s">
        <v>89</v>
      </c>
      <c r="N405" s="26" t="s">
        <v>90</v>
      </c>
      <c r="O405" s="26">
        <v>-1</v>
      </c>
      <c r="P405" s="26">
        <v>-1</v>
      </c>
      <c r="Q405" s="26">
        <v>-1</v>
      </c>
      <c r="R405" s="26">
        <v>0</v>
      </c>
      <c r="S405" s="26">
        <v>-1</v>
      </c>
      <c r="T405" s="26">
        <v>-1</v>
      </c>
      <c r="U405" s="26">
        <v>-1</v>
      </c>
      <c r="V405" s="26">
        <v>0</v>
      </c>
      <c r="W405" s="26">
        <v>0</v>
      </c>
      <c r="X405" s="26">
        <v>0</v>
      </c>
      <c r="Y405" s="26">
        <v>0</v>
      </c>
      <c r="Z405" s="26"/>
      <c r="AA405" s="26">
        <v>-1</v>
      </c>
      <c r="AB405" s="26">
        <v>-1</v>
      </c>
      <c r="AC405" s="26">
        <v>-1</v>
      </c>
      <c r="AD405" s="26">
        <v>0</v>
      </c>
      <c r="AE405" s="26">
        <v>-1</v>
      </c>
      <c r="AF405" s="26">
        <v>-1</v>
      </c>
      <c r="AG405" s="26">
        <v>-2</v>
      </c>
      <c r="AH405" s="26">
        <v>-1</v>
      </c>
      <c r="AI405" s="26">
        <v>-1</v>
      </c>
      <c r="AJ405" s="26">
        <v>-2</v>
      </c>
      <c r="AK405" s="26"/>
      <c r="AL405" s="26"/>
      <c r="AM405" s="26"/>
      <c r="AN405" s="26">
        <v>-1</v>
      </c>
      <c r="AO405" s="26">
        <v>-1</v>
      </c>
      <c r="AP405" s="26">
        <v>-1</v>
      </c>
      <c r="AQ405" s="26"/>
      <c r="AR405" s="26">
        <v>0</v>
      </c>
      <c r="AS405" s="26">
        <v>-1</v>
      </c>
      <c r="AT405" s="26">
        <v>-2</v>
      </c>
      <c r="AU405" s="46" t="e">
        <f t="shared" si="11"/>
        <v>#REF!</v>
      </c>
      <c r="AV405" s="35">
        <f t="shared" si="12"/>
        <v>27</v>
      </c>
      <c r="AW405" s="35" t="e">
        <f>(O405*#REF!)+(P405*#REF!)+(Q405*#REF!)+(R405*#REF!)+(S405*#REF!)+(T405*#REF!)+(U405*#REF!)+(V405*#REF!)+(W405*#REF!)+(X405*#REF!)+(Y405*#REF!)+(Z405*#REF!)+(AA405*#REF!)+(AB405*#REF!)+(AC405*#REF!)+(AD405*#REF!)+(AE405*#REF!)+(AF405*#REF!)+(AG405*#REF!)+(AH405*#REF!)+(AI405*#REF!)+(AJ405*#REF!)+(AK405*#REF!)+(AL405*#REF!)+(AM405*#REF!)+(AN405*#REF!)+(AO405*#REF!)+(AP405*#REF!)+(AQ405*#REF!)+(AR405*#REF!)+(AS405*#REF!)+(AT405*#REF!)</f>
        <v>#REF!</v>
      </c>
      <c r="AX405" s="35" t="e">
        <f>#REF!+#REF!+#REF!+#REF!+#REF!+#REF!+#REF!+#REF!+#REF!+#REF!+#REF!+#REF!+#REF!+#REF!+#REF!+#REF!+#REF!+#REF!+#REF!+#REF!+#REF!+#REF!+#REF!+#REF!+#REF!+#REF!+#REF!</f>
        <v>#REF!</v>
      </c>
      <c r="AY405" s="45" t="s">
        <v>92</v>
      </c>
      <c r="AZ405" s="45" t="s">
        <v>139</v>
      </c>
      <c r="BA405" s="45" t="s">
        <v>93</v>
      </c>
      <c r="BB405" s="45" t="s">
        <v>111</v>
      </c>
      <c r="BC405" s="45"/>
      <c r="BD405" s="45"/>
      <c r="BE405" s="26" t="s">
        <v>95</v>
      </c>
      <c r="BF405" s="26"/>
      <c r="BG405" s="26"/>
      <c r="BH405" s="26" t="s">
        <v>118</v>
      </c>
      <c r="BI405" s="26" t="s">
        <v>164</v>
      </c>
      <c r="BJ405" s="26" t="s">
        <v>150</v>
      </c>
      <c r="BK405" s="26" t="s">
        <v>1105</v>
      </c>
      <c r="BL405" s="26" t="s">
        <v>445</v>
      </c>
      <c r="BM405" s="26"/>
      <c r="BN405" s="26" t="s">
        <v>1106</v>
      </c>
      <c r="BO405" s="26"/>
      <c r="BP405" s="26">
        <v>2</v>
      </c>
      <c r="BQ405" s="26">
        <v>1</v>
      </c>
      <c r="BR405" s="26">
        <v>3</v>
      </c>
      <c r="BS405" s="26">
        <v>1</v>
      </c>
      <c r="BT405" s="26" t="s">
        <v>226</v>
      </c>
      <c r="BU405" s="42" t="s">
        <v>1107</v>
      </c>
      <c r="BV405" s="26" t="s">
        <v>1108</v>
      </c>
      <c r="BW405" s="26"/>
    </row>
    <row r="406" spans="1:75" ht="33.75" x14ac:dyDescent="0.25">
      <c r="A406" s="24" t="s">
        <v>75</v>
      </c>
      <c r="B406" s="37" t="s">
        <v>76</v>
      </c>
      <c r="C406" s="39">
        <v>25815</v>
      </c>
      <c r="D406" s="40">
        <v>604</v>
      </c>
      <c r="E406" s="26">
        <v>1849</v>
      </c>
      <c r="F406" s="26"/>
      <c r="G406" s="42" t="s">
        <v>224</v>
      </c>
      <c r="H406" s="43"/>
      <c r="I406" s="44" t="s">
        <v>175</v>
      </c>
      <c r="J406" s="45"/>
      <c r="K406" s="41" t="s">
        <v>1334</v>
      </c>
      <c r="L406" s="26" t="s">
        <v>81</v>
      </c>
      <c r="M406" s="26" t="s">
        <v>82</v>
      </c>
      <c r="N406" s="26" t="s">
        <v>428</v>
      </c>
      <c r="O406" s="26"/>
      <c r="P406" s="26"/>
      <c r="Q406" s="26"/>
      <c r="R406" s="26"/>
      <c r="S406" s="26">
        <v>1</v>
      </c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>
        <v>1</v>
      </c>
      <c r="AT406" s="26">
        <v>2</v>
      </c>
      <c r="AU406" s="46" t="e">
        <f t="shared" si="11"/>
        <v>#REF!</v>
      </c>
      <c r="AV406" s="35">
        <f t="shared" si="12"/>
        <v>3</v>
      </c>
      <c r="AW406" s="35" t="e">
        <f>(O406*#REF!)+(P406*#REF!)+(Q406*#REF!)+(R406*#REF!)+(S406*#REF!)+(T406*#REF!)+(U406*#REF!)+(V406*#REF!)+(W406*#REF!)+(X406*#REF!)+(Y406*#REF!)+(Z406*#REF!)+(AA406*#REF!)+(AB406*#REF!)+(AC406*#REF!)+(AD406*#REF!)+(AE406*#REF!)+(AF406*#REF!)+(AG406*#REF!)+(AH406*#REF!)+(AI406*#REF!)+(AJ406*#REF!)+(AK406*#REF!)+(AL406*#REF!)+(AM406*#REF!)+(AN406*#REF!)+(AO406*#REF!)+(AP406*#REF!)+(AQ406*#REF!)+(AR406*#REF!)+(AS406*#REF!)+(AT406*#REF!)</f>
        <v>#REF!</v>
      </c>
      <c r="AX406" s="35" t="e">
        <f>#REF!+#REF!+#REF!</f>
        <v>#REF!</v>
      </c>
      <c r="AY406" s="45"/>
      <c r="AZ406" s="45"/>
      <c r="BA406" s="45"/>
      <c r="BB406" s="45"/>
      <c r="BC406" s="45"/>
      <c r="BD406" s="45"/>
      <c r="BE406" s="26"/>
      <c r="BF406" s="26"/>
      <c r="BG406" s="26"/>
      <c r="BH406" s="26"/>
      <c r="BI406" s="26"/>
      <c r="BJ406" s="26" t="s">
        <v>141</v>
      </c>
      <c r="BK406" s="26"/>
      <c r="BL406" s="26"/>
      <c r="BM406" s="26"/>
      <c r="BN406" s="26" t="s">
        <v>1109</v>
      </c>
      <c r="BO406" s="26"/>
      <c r="BP406" s="26">
        <v>2</v>
      </c>
      <c r="BQ406" s="26"/>
      <c r="BR406" s="26"/>
      <c r="BS406" s="26">
        <v>1</v>
      </c>
      <c r="BT406" s="26"/>
      <c r="BU406" s="42" t="s">
        <v>1110</v>
      </c>
      <c r="BV406" s="26" t="s">
        <v>1111</v>
      </c>
      <c r="BW406" s="26" t="s">
        <v>130</v>
      </c>
    </row>
    <row r="407" spans="1:75" ht="33.75" x14ac:dyDescent="0.25">
      <c r="A407" s="24" t="s">
        <v>75</v>
      </c>
      <c r="B407" s="37" t="s">
        <v>76</v>
      </c>
      <c r="C407" s="39">
        <v>25816</v>
      </c>
      <c r="D407" s="40">
        <v>605</v>
      </c>
      <c r="E407" s="26">
        <v>1842</v>
      </c>
      <c r="F407" s="26"/>
      <c r="G407" s="42" t="s">
        <v>88</v>
      </c>
      <c r="H407" s="43" t="s">
        <v>79</v>
      </c>
      <c r="I407" s="44" t="s">
        <v>79</v>
      </c>
      <c r="J407" s="45"/>
      <c r="K407" s="41" t="s">
        <v>1334</v>
      </c>
      <c r="L407" s="26" t="s">
        <v>81</v>
      </c>
      <c r="M407" s="26" t="s">
        <v>82</v>
      </c>
      <c r="N407" s="26" t="s">
        <v>83</v>
      </c>
      <c r="O407" s="26"/>
      <c r="P407" s="26"/>
      <c r="Q407" s="26"/>
      <c r="R407" s="26"/>
      <c r="S407" s="26">
        <v>-1</v>
      </c>
      <c r="T407" s="26"/>
      <c r="U407" s="26"/>
      <c r="V407" s="26"/>
      <c r="W407" s="26">
        <v>0</v>
      </c>
      <c r="X407" s="26">
        <v>0</v>
      </c>
      <c r="Y407" s="26"/>
      <c r="Z407" s="26"/>
      <c r="AA407" s="26"/>
      <c r="AB407" s="26"/>
      <c r="AC407" s="26"/>
      <c r="AD407" s="26"/>
      <c r="AE407" s="26"/>
      <c r="AF407" s="26"/>
      <c r="AG407" s="26">
        <v>-1</v>
      </c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>
        <v>1</v>
      </c>
      <c r="AU407" s="46" t="e">
        <f t="shared" si="11"/>
        <v>#REF!</v>
      </c>
      <c r="AV407" s="35">
        <f t="shared" si="12"/>
        <v>5</v>
      </c>
      <c r="AW407" s="35" t="e">
        <f>(O407*#REF!)+(P407*#REF!)+(Q407*#REF!)+(R407*#REF!)+(S407*#REF!)+(T407*#REF!)+(U407*#REF!)+(V407*#REF!)+(W407*#REF!)+(X407*#REF!)+(Y407*#REF!)+(Z407*#REF!)+(AA407*#REF!)+(AB407*#REF!)+(AC407*#REF!)+(AD407*#REF!)+(AE407*#REF!)+(AF407*#REF!)+(AG407*#REF!)+(AH407*#REF!)+(AI407*#REF!)+(AJ407*#REF!)+(AK407*#REF!)+(AL407*#REF!)+(AM407*#REF!)+(AN407*#REF!)+(AO407*#REF!)+(AP407*#REF!)+(AQ407*#REF!)+(AR407*#REF!)+(AS407*#REF!)+(AT407*#REF!)</f>
        <v>#REF!</v>
      </c>
      <c r="AX407" s="35" t="e">
        <f>#REF!+#REF!+#REF!+#REF!+#REF!</f>
        <v>#REF!</v>
      </c>
      <c r="AY407" s="45"/>
      <c r="AZ407" s="45"/>
      <c r="BA407" s="45"/>
      <c r="BB407" s="45"/>
      <c r="BC407" s="45"/>
      <c r="BD407" s="45"/>
      <c r="BE407" s="26"/>
      <c r="BF407" s="26"/>
      <c r="BG407" s="26"/>
      <c r="BH407" s="26" t="s">
        <v>84</v>
      </c>
      <c r="BI407" s="26" t="s">
        <v>85</v>
      </c>
      <c r="BJ407" s="26" t="s">
        <v>83</v>
      </c>
      <c r="BK407" s="26"/>
      <c r="BL407" s="26" t="s">
        <v>279</v>
      </c>
      <c r="BM407" s="26"/>
      <c r="BN407" s="26" t="s">
        <v>128</v>
      </c>
      <c r="BO407" s="26"/>
      <c r="BP407" s="26"/>
      <c r="BQ407" s="26"/>
      <c r="BR407" s="26"/>
      <c r="BS407" s="26"/>
      <c r="BT407" s="26"/>
      <c r="BU407" s="42" t="s">
        <v>1112</v>
      </c>
      <c r="BV407" s="26" t="s">
        <v>802</v>
      </c>
      <c r="BW407" s="26"/>
    </row>
    <row r="408" spans="1:75" ht="33.75" x14ac:dyDescent="0.25">
      <c r="A408" s="24" t="s">
        <v>75</v>
      </c>
      <c r="B408" s="37" t="s">
        <v>76</v>
      </c>
      <c r="C408" s="50" t="s">
        <v>131</v>
      </c>
      <c r="D408" s="40">
        <v>606</v>
      </c>
      <c r="E408" s="26"/>
      <c r="F408" s="26"/>
      <c r="G408" s="42" t="s">
        <v>100</v>
      </c>
      <c r="H408" s="43"/>
      <c r="I408" s="44" t="s">
        <v>132</v>
      </c>
      <c r="J408" s="45"/>
      <c r="K408" s="41" t="s">
        <v>1334</v>
      </c>
      <c r="L408" s="26" t="s">
        <v>133</v>
      </c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46"/>
      <c r="AV408" s="35"/>
      <c r="AW408" s="35"/>
      <c r="AX408" s="35"/>
      <c r="AY408" s="45"/>
      <c r="AZ408" s="45"/>
      <c r="BA408" s="45"/>
      <c r="BB408" s="45"/>
      <c r="BC408" s="45"/>
      <c r="BD408" s="45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42"/>
      <c r="BV408" s="51" t="s">
        <v>483</v>
      </c>
      <c r="BW408" s="26"/>
    </row>
    <row r="409" spans="1:75" ht="56.25" x14ac:dyDescent="0.25">
      <c r="A409" s="24" t="s">
        <v>75</v>
      </c>
      <c r="B409" s="37" t="s">
        <v>76</v>
      </c>
      <c r="C409" s="50" t="s">
        <v>131</v>
      </c>
      <c r="D409" s="40">
        <v>607</v>
      </c>
      <c r="E409" s="26">
        <v>1865</v>
      </c>
      <c r="F409" s="26"/>
      <c r="G409" s="42" t="s">
        <v>100</v>
      </c>
      <c r="H409" s="43" t="s">
        <v>79</v>
      </c>
      <c r="I409" s="44" t="s">
        <v>101</v>
      </c>
      <c r="J409" s="45"/>
      <c r="K409" s="41" t="s">
        <v>1334</v>
      </c>
      <c r="L409" s="26" t="s">
        <v>133</v>
      </c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46"/>
      <c r="AV409" s="35"/>
      <c r="AW409" s="35"/>
      <c r="AX409" s="35"/>
      <c r="AY409" s="45"/>
      <c r="AZ409" s="45"/>
      <c r="BA409" s="45"/>
      <c r="BB409" s="45"/>
      <c r="BC409" s="45"/>
      <c r="BD409" s="45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42" t="s">
        <v>1113</v>
      </c>
      <c r="BV409" s="26" t="s">
        <v>229</v>
      </c>
      <c r="BW409" s="26"/>
    </row>
    <row r="410" spans="1:75" ht="56.25" x14ac:dyDescent="0.25">
      <c r="A410" s="24" t="s">
        <v>75</v>
      </c>
      <c r="B410" s="37" t="s">
        <v>76</v>
      </c>
      <c r="C410" s="39">
        <v>25817</v>
      </c>
      <c r="D410" s="40" t="s">
        <v>1114</v>
      </c>
      <c r="E410" s="26">
        <v>1783</v>
      </c>
      <c r="F410" s="26"/>
      <c r="G410" s="42" t="s">
        <v>276</v>
      </c>
      <c r="H410" s="43"/>
      <c r="I410" s="44" t="s">
        <v>257</v>
      </c>
      <c r="J410" s="45"/>
      <c r="K410" s="41" t="s">
        <v>1334</v>
      </c>
      <c r="L410" s="26" t="s">
        <v>81</v>
      </c>
      <c r="M410" s="26" t="s">
        <v>126</v>
      </c>
      <c r="N410" s="26" t="s">
        <v>269</v>
      </c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>
        <v>-1</v>
      </c>
      <c r="AG410" s="26">
        <v>0</v>
      </c>
      <c r="AH410" s="26"/>
      <c r="AI410" s="26">
        <v>1</v>
      </c>
      <c r="AJ410" s="26">
        <v>1</v>
      </c>
      <c r="AK410" s="26"/>
      <c r="AL410" s="26">
        <v>0</v>
      </c>
      <c r="AM410" s="26">
        <v>1</v>
      </c>
      <c r="AN410" s="26">
        <v>1</v>
      </c>
      <c r="AO410" s="26"/>
      <c r="AP410" s="26">
        <v>1</v>
      </c>
      <c r="AQ410" s="26">
        <v>1</v>
      </c>
      <c r="AR410" s="26">
        <v>1</v>
      </c>
      <c r="AS410" s="26"/>
      <c r="AT410" s="26">
        <v>1</v>
      </c>
      <c r="AU410" s="46" t="e">
        <f t="shared" si="11"/>
        <v>#REF!</v>
      </c>
      <c r="AV410" s="35">
        <f t="shared" si="12"/>
        <v>11</v>
      </c>
      <c r="AW410" s="35" t="e">
        <f>(O410*#REF!)+(P410*#REF!)+(Q410*#REF!)+(R410*#REF!)+(S410*#REF!)+(T410*#REF!)+(U410*#REF!)+(V410*#REF!)+(W410*#REF!)+(X410*#REF!)+(Y410*#REF!)+(Z410*#REF!)+(AA410*#REF!)+(AB410*#REF!)+(AC410*#REF!)+(AD410*#REF!)+(AE410*#REF!)+(AF410*#REF!)+(AG410*#REF!)+(AH410*#REF!)+(AI410*#REF!)+(AJ410*#REF!)+(AK410*#REF!)+(AL410*#REF!)+(AM410*#REF!)+(AN410*#REF!)+(AO410*#REF!)+(AP410*#REF!)+(AQ410*#REF!)+(AR410*#REF!)+(AS410*#REF!)+(AT410*#REF!)</f>
        <v>#REF!</v>
      </c>
      <c r="AX410" s="35" t="e">
        <f>#REF!+#REF!+#REF!+#REF!+#REF!+#REF!+#REF!+#REF!+#REF!+#REF!+#REF!</f>
        <v>#REF!</v>
      </c>
      <c r="AY410" s="45" t="s">
        <v>576</v>
      </c>
      <c r="AZ410" s="45" t="s">
        <v>139</v>
      </c>
      <c r="BA410" s="45" t="s">
        <v>116</v>
      </c>
      <c r="BB410" s="45"/>
      <c r="BC410" s="45"/>
      <c r="BD410" s="45"/>
      <c r="BE410" s="26"/>
      <c r="BF410" s="26"/>
      <c r="BG410" s="26"/>
      <c r="BH410" s="26"/>
      <c r="BI410" s="26"/>
      <c r="BJ410" s="26" t="s">
        <v>102</v>
      </c>
      <c r="BK410" s="26"/>
      <c r="BL410" s="26"/>
      <c r="BM410" s="26"/>
      <c r="BN410" s="26" t="s">
        <v>1059</v>
      </c>
      <c r="BO410" s="26"/>
      <c r="BP410" s="26">
        <v>3</v>
      </c>
      <c r="BQ410" s="26"/>
      <c r="BR410" s="26">
        <v>2</v>
      </c>
      <c r="BS410" s="26">
        <v>1</v>
      </c>
      <c r="BT410" s="26" t="s">
        <v>824</v>
      </c>
      <c r="BU410" s="42" t="s">
        <v>1115</v>
      </c>
      <c r="BV410" s="26" t="s">
        <v>1116</v>
      </c>
      <c r="BW410" s="26"/>
    </row>
    <row r="411" spans="1:75" ht="213.75" x14ac:dyDescent="0.25">
      <c r="A411" s="24" t="s">
        <v>75</v>
      </c>
      <c r="B411" s="37" t="s">
        <v>76</v>
      </c>
      <c r="C411" s="39">
        <v>25818</v>
      </c>
      <c r="D411" s="40" t="s">
        <v>1117</v>
      </c>
      <c r="E411" s="51" t="s">
        <v>1118</v>
      </c>
      <c r="F411" s="26"/>
      <c r="G411" s="42" t="s">
        <v>100</v>
      </c>
      <c r="H411" s="43"/>
      <c r="I411" s="44" t="s">
        <v>132</v>
      </c>
      <c r="J411" s="45"/>
      <c r="K411" s="41" t="s">
        <v>1334</v>
      </c>
      <c r="L411" s="26" t="s">
        <v>81</v>
      </c>
      <c r="M411" s="26" t="s">
        <v>151</v>
      </c>
      <c r="N411" s="26" t="s">
        <v>1119</v>
      </c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46" t="e">
        <f t="shared" si="11"/>
        <v>#REF!</v>
      </c>
      <c r="AV411" s="35">
        <f t="shared" si="12"/>
        <v>0</v>
      </c>
      <c r="AW411" s="35" t="e">
        <f>(O411*#REF!)+(P411*#REF!)+(Q411*#REF!)+(R411*#REF!)+(S411*#REF!)+(T411*#REF!)+(U411*#REF!)+(V411*#REF!)+(W411*#REF!)+(X411*#REF!)+(Y411*#REF!)+(Z411*#REF!)+(AA411*#REF!)+(AB411*#REF!)+(AC411*#REF!)+(AD411*#REF!)+(AE411*#REF!)+(AF411*#REF!)+(AG411*#REF!)+(AH411*#REF!)+(AI411*#REF!)+(AJ411*#REF!)+(AK411*#REF!)+(AL411*#REF!)+(AM411*#REF!)+(AN411*#REF!)+(AO411*#REF!)+(AP411*#REF!)+(AQ411*#REF!)+(AR411*#REF!)+(AS411*#REF!)+(AT411*#REF!)</f>
        <v>#REF!</v>
      </c>
      <c r="AX411" s="35">
        <f>O57+P57+S57+X57+Y57+AF57+AG57+AQ57+AS57+AT57</f>
        <v>3</v>
      </c>
      <c r="AY411" s="45"/>
      <c r="AZ411" s="45"/>
      <c r="BA411" s="45"/>
      <c r="BB411" s="45"/>
      <c r="BC411" s="45"/>
      <c r="BD411" s="45"/>
      <c r="BE411" s="26"/>
      <c r="BF411" s="26"/>
      <c r="BG411" s="26"/>
      <c r="BH411" s="26"/>
      <c r="BI411" s="26"/>
      <c r="BJ411" s="26"/>
      <c r="BK411" s="26"/>
      <c r="BL411" s="26"/>
      <c r="BM411" s="26" t="s">
        <v>1120</v>
      </c>
      <c r="BN411" s="26" t="s">
        <v>1121</v>
      </c>
      <c r="BO411" s="26" t="s">
        <v>1122</v>
      </c>
      <c r="BP411" s="26"/>
      <c r="BQ411" s="26"/>
      <c r="BR411" s="26"/>
      <c r="BS411" s="26"/>
      <c r="BT411" s="26"/>
      <c r="BU411" s="42" t="s">
        <v>1123</v>
      </c>
      <c r="BV411" s="26" t="s">
        <v>1116</v>
      </c>
      <c r="BW411" s="26"/>
    </row>
    <row r="412" spans="1:75" ht="157.5" x14ac:dyDescent="0.25">
      <c r="A412" s="24" t="s">
        <v>75</v>
      </c>
      <c r="B412" s="37" t="s">
        <v>76</v>
      </c>
      <c r="C412" s="39">
        <v>25819</v>
      </c>
      <c r="D412" s="40" t="s">
        <v>1124</v>
      </c>
      <c r="E412" s="51">
        <v>1788</v>
      </c>
      <c r="F412" s="26"/>
      <c r="G412" s="42" t="s">
        <v>100</v>
      </c>
      <c r="H412" s="43"/>
      <c r="I412" s="44" t="s">
        <v>132</v>
      </c>
      <c r="J412" s="45"/>
      <c r="K412" s="41" t="s">
        <v>1334</v>
      </c>
      <c r="L412" s="26" t="s">
        <v>133</v>
      </c>
      <c r="M412" s="26" t="s">
        <v>178</v>
      </c>
      <c r="N412" s="26" t="s">
        <v>182</v>
      </c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46"/>
      <c r="AV412" s="35"/>
      <c r="AW412" s="35"/>
      <c r="AX412" s="35"/>
      <c r="AY412" s="45"/>
      <c r="AZ412" s="45"/>
      <c r="BA412" s="45"/>
      <c r="BB412" s="45"/>
      <c r="BC412" s="45"/>
      <c r="BD412" s="45"/>
      <c r="BE412" s="26"/>
      <c r="BF412" s="26"/>
      <c r="BG412" s="26"/>
      <c r="BH412" s="26"/>
      <c r="BI412" s="26"/>
      <c r="BJ412" s="26"/>
      <c r="BK412" s="26"/>
      <c r="BL412" s="26"/>
      <c r="BM412" s="26" t="s">
        <v>1125</v>
      </c>
      <c r="BN412" s="26" t="s">
        <v>279</v>
      </c>
      <c r="BO412" s="26" t="s">
        <v>1126</v>
      </c>
      <c r="BP412" s="26"/>
      <c r="BQ412" s="26"/>
      <c r="BR412" s="26"/>
      <c r="BS412" s="26"/>
      <c r="BT412" s="26"/>
      <c r="BU412" s="42"/>
      <c r="BV412" s="26" t="s">
        <v>1116</v>
      </c>
      <c r="BW412" s="26"/>
    </row>
    <row r="413" spans="1:75" ht="67.5" x14ac:dyDescent="0.25">
      <c r="A413" s="24" t="s">
        <v>75</v>
      </c>
      <c r="B413" s="37" t="s">
        <v>76</v>
      </c>
      <c r="C413" s="39">
        <v>25820</v>
      </c>
      <c r="D413" s="40">
        <v>609</v>
      </c>
      <c r="E413" s="26">
        <v>1756</v>
      </c>
      <c r="F413" s="26"/>
      <c r="G413" s="42" t="s">
        <v>100</v>
      </c>
      <c r="H413" s="43"/>
      <c r="I413" s="44" t="s">
        <v>132</v>
      </c>
      <c r="J413" s="45"/>
      <c r="K413" s="41" t="s">
        <v>1334</v>
      </c>
      <c r="L413" s="26" t="s">
        <v>133</v>
      </c>
      <c r="M413" s="26" t="s">
        <v>230</v>
      </c>
      <c r="N413" s="26" t="s">
        <v>455</v>
      </c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46" t="e">
        <f t="shared" si="11"/>
        <v>#REF!</v>
      </c>
      <c r="AV413" s="35">
        <f t="shared" si="12"/>
        <v>0</v>
      </c>
      <c r="AW413" s="35" t="e">
        <f>(O413*#REF!)+(P413*#REF!)+(Q413*#REF!)+(R413*#REF!)+(S413*#REF!)+(T413*#REF!)+(U413*#REF!)+(V413*#REF!)+(W413*#REF!)+(X413*#REF!)+(Y413*#REF!)+(Z413*#REF!)+(AA413*#REF!)+(AB413*#REF!)+(AC413*#REF!)+(AD413*#REF!)+(AE413*#REF!)+(AF413*#REF!)+(AG413*#REF!)+(AH413*#REF!)+(AI413*#REF!)+(AJ413*#REF!)+(AK413*#REF!)+(AL413*#REF!)+(AM413*#REF!)+(AN413*#REF!)+(AO413*#REF!)+(AP413*#REF!)+(AQ413*#REF!)+(AR413*#REF!)+(AS413*#REF!)+(AT413*#REF!)</f>
        <v>#REF!</v>
      </c>
      <c r="AX413" s="35">
        <f>O58+P58+S58+X58+Y58+AF58+AG58+AQ58+AS58+AT58</f>
        <v>0</v>
      </c>
      <c r="AY413" s="45"/>
      <c r="AZ413" s="45"/>
      <c r="BA413" s="45"/>
      <c r="BB413" s="45"/>
      <c r="BC413" s="45"/>
      <c r="BD413" s="45"/>
      <c r="BE413" s="26"/>
      <c r="BF413" s="26"/>
      <c r="BG413" s="26"/>
      <c r="BH413" s="26"/>
      <c r="BI413" s="26"/>
      <c r="BJ413" s="26"/>
      <c r="BK413" s="26"/>
      <c r="BL413" s="26"/>
      <c r="BM413" s="26" t="s">
        <v>1127</v>
      </c>
      <c r="BN413" s="26" t="s">
        <v>1128</v>
      </c>
      <c r="BO413" s="26"/>
      <c r="BP413" s="26"/>
      <c r="BQ413" s="26"/>
      <c r="BR413" s="26"/>
      <c r="BS413" s="26"/>
      <c r="BT413" s="26"/>
      <c r="BU413" s="42" t="s">
        <v>1129</v>
      </c>
      <c r="BV413" s="26"/>
      <c r="BW413" s="26"/>
    </row>
    <row r="414" spans="1:75" ht="123.75" x14ac:dyDescent="0.25">
      <c r="A414" s="24" t="s">
        <v>75</v>
      </c>
      <c r="B414" s="37" t="s">
        <v>76</v>
      </c>
      <c r="C414" s="39">
        <v>25821</v>
      </c>
      <c r="D414" s="40">
        <v>610</v>
      </c>
      <c r="E414" s="26">
        <v>1815</v>
      </c>
      <c r="F414" s="26"/>
      <c r="G414" s="42" t="s">
        <v>100</v>
      </c>
      <c r="H414" s="43" t="s">
        <v>114</v>
      </c>
      <c r="I414" s="44" t="s">
        <v>144</v>
      </c>
      <c r="J414" s="45"/>
      <c r="K414" s="41" t="s">
        <v>1334</v>
      </c>
      <c r="L414" s="26" t="s">
        <v>133</v>
      </c>
      <c r="M414" s="26" t="s">
        <v>178</v>
      </c>
      <c r="N414" s="26" t="s">
        <v>464</v>
      </c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46" t="e">
        <f t="shared" si="11"/>
        <v>#REF!</v>
      </c>
      <c r="AV414" s="35">
        <f t="shared" si="12"/>
        <v>0</v>
      </c>
      <c r="AW414" s="35" t="e">
        <f>(O414*#REF!)+(P414*#REF!)+(Q414*#REF!)+(R414*#REF!)+(S414*#REF!)+(T414*#REF!)+(U414*#REF!)+(V414*#REF!)+(W414*#REF!)+(X414*#REF!)+(Y414*#REF!)+(Z414*#REF!)+(AA414*#REF!)+(AB414*#REF!)+(AC414*#REF!)+(AD414*#REF!)+(AE414*#REF!)+(AF414*#REF!)+(AG414*#REF!)+(AH414*#REF!)+(AI414*#REF!)+(AJ414*#REF!)+(AK414*#REF!)+(AL414*#REF!)+(AM414*#REF!)+(AN414*#REF!)+(AO414*#REF!)+(AP414*#REF!)+(AQ414*#REF!)+(AR414*#REF!)+(AS414*#REF!)+(AT414*#REF!)</f>
        <v>#REF!</v>
      </c>
      <c r="AX414" s="35">
        <f>O59+P59+S59+X59+Y59+AF59+AG59+AQ59+AS59+AT59</f>
        <v>0</v>
      </c>
      <c r="AY414" s="45"/>
      <c r="AZ414" s="45"/>
      <c r="BA414" s="45"/>
      <c r="BB414" s="45"/>
      <c r="BC414" s="45"/>
      <c r="BD414" s="45"/>
      <c r="BE414" s="26"/>
      <c r="BF414" s="26"/>
      <c r="BG414" s="26"/>
      <c r="BH414" s="26"/>
      <c r="BI414" s="26"/>
      <c r="BJ414" s="26"/>
      <c r="BK414" s="26"/>
      <c r="BL414" s="26"/>
      <c r="BM414" s="26" t="s">
        <v>1130</v>
      </c>
      <c r="BN414" s="26" t="s">
        <v>279</v>
      </c>
      <c r="BO414" s="26"/>
      <c r="BP414" s="26"/>
      <c r="BQ414" s="26"/>
      <c r="BR414" s="26"/>
      <c r="BS414" s="26"/>
      <c r="BT414" s="26"/>
      <c r="BU414" s="42" t="s">
        <v>1039</v>
      </c>
      <c r="BV414" s="26" t="s">
        <v>311</v>
      </c>
      <c r="BW414" s="26"/>
    </row>
    <row r="415" spans="1:75" ht="27" x14ac:dyDescent="0.25">
      <c r="A415" s="24" t="s">
        <v>75</v>
      </c>
      <c r="B415" s="37" t="s">
        <v>76</v>
      </c>
      <c r="C415" s="39">
        <v>25822</v>
      </c>
      <c r="D415" s="40">
        <v>611</v>
      </c>
      <c r="E415" s="26">
        <v>1794</v>
      </c>
      <c r="F415" s="26"/>
      <c r="G415" s="42" t="s">
        <v>113</v>
      </c>
      <c r="H415" s="43"/>
      <c r="I415" s="44" t="s">
        <v>175</v>
      </c>
      <c r="J415" s="45"/>
      <c r="K415" s="41" t="s">
        <v>1334</v>
      </c>
      <c r="L415" s="26" t="s">
        <v>81</v>
      </c>
      <c r="M415" s="26" t="s">
        <v>89</v>
      </c>
      <c r="N415" s="26" t="s">
        <v>396</v>
      </c>
      <c r="O415" s="26">
        <v>1</v>
      </c>
      <c r="P415" s="26">
        <v>1</v>
      </c>
      <c r="Q415" s="26">
        <v>-1</v>
      </c>
      <c r="R415" s="26">
        <v>1</v>
      </c>
      <c r="S415" s="26">
        <v>1</v>
      </c>
      <c r="T415" s="26">
        <v>1</v>
      </c>
      <c r="U415" s="26">
        <v>1</v>
      </c>
      <c r="V415" s="26">
        <v>1</v>
      </c>
      <c r="W415" s="26">
        <v>1</v>
      </c>
      <c r="X415" s="26">
        <v>1</v>
      </c>
      <c r="Y415" s="26">
        <v>1</v>
      </c>
      <c r="Z415" s="26"/>
      <c r="AA415" s="26">
        <v>1</v>
      </c>
      <c r="AB415" s="26">
        <v>1</v>
      </c>
      <c r="AC415" s="26">
        <v>2</v>
      </c>
      <c r="AD415" s="26">
        <v>0</v>
      </c>
      <c r="AE415" s="26">
        <v>-1</v>
      </c>
      <c r="AF415" s="26">
        <v>1</v>
      </c>
      <c r="AG415" s="26">
        <v>1</v>
      </c>
      <c r="AH415" s="26">
        <v>1</v>
      </c>
      <c r="AI415" s="26">
        <v>1</v>
      </c>
      <c r="AJ415" s="26">
        <v>1</v>
      </c>
      <c r="AK415" s="26">
        <v>1</v>
      </c>
      <c r="AL415" s="26">
        <v>1</v>
      </c>
      <c r="AM415" s="26"/>
      <c r="AN415" s="26"/>
      <c r="AO415" s="26">
        <v>1</v>
      </c>
      <c r="AP415" s="26">
        <v>0</v>
      </c>
      <c r="AQ415" s="26">
        <v>1</v>
      </c>
      <c r="AR415" s="26">
        <v>1</v>
      </c>
      <c r="AS415" s="26">
        <v>1</v>
      </c>
      <c r="AT415" s="26">
        <v>1</v>
      </c>
      <c r="AU415" s="46" t="e">
        <f t="shared" si="11"/>
        <v>#REF!</v>
      </c>
      <c r="AV415" s="35">
        <f t="shared" si="12"/>
        <v>29</v>
      </c>
      <c r="AW415" s="35" t="e">
        <f>(O415*#REF!)+(P415*#REF!)+(Q415*#REF!)+(R415*#REF!)+(S415*#REF!)+(T415*#REF!)+(U415*#REF!)+(V415*#REF!)+(W415*#REF!)+(X415*#REF!)+(Y415*#REF!)+(Z415*#REF!)+(AA415*#REF!)+(AB415*#REF!)+(AC415*#REF!)+(AD415*#REF!)+(AE415*#REF!)+(AF415*#REF!)+(AG415*#REF!)+(AH415*#REF!)+(AI415*#REF!)+(AJ415*#REF!)+(AK415*#REF!)+(AL415*#REF!)+(AM415*#REF!)+(AN415*#REF!)+(AO415*#REF!)+(AP415*#REF!)+(AQ415*#REF!)+(AR415*#REF!)+(AS415*#REF!)+(AT415*#REF!)</f>
        <v>#REF!</v>
      </c>
      <c r="AX415" s="35" t="e">
        <f>#REF!+#REF!+#REF!+#REF!+#REF!+#REF!+#REF!+#REF!+#REF!+#REF!+#REF!+#REF!+#REF!+#REF!+#REF!+#REF!+#REF!+#REF!+#REF!+#REF!+#REF!+#REF!+#REF!+#REF!+#REF!+#REF!+#REF!+#REF!+#REF!</f>
        <v>#REF!</v>
      </c>
      <c r="AY415" s="45" t="s">
        <v>263</v>
      </c>
      <c r="AZ415" s="45" t="s">
        <v>591</v>
      </c>
      <c r="BA415" s="45" t="s">
        <v>116</v>
      </c>
      <c r="BB415" s="45" t="s">
        <v>115</v>
      </c>
      <c r="BC415" s="45" t="s">
        <v>117</v>
      </c>
      <c r="BD415" s="45" t="s">
        <v>117</v>
      </c>
      <c r="BE415" s="26" t="s">
        <v>95</v>
      </c>
      <c r="BF415" s="26"/>
      <c r="BG415" s="26"/>
      <c r="BH415" s="26" t="s">
        <v>198</v>
      </c>
      <c r="BI415" s="26" t="s">
        <v>317</v>
      </c>
      <c r="BJ415" s="26" t="s">
        <v>150</v>
      </c>
      <c r="BK415" s="26" t="s">
        <v>264</v>
      </c>
      <c r="BL415" s="26" t="s">
        <v>1131</v>
      </c>
      <c r="BM415" s="26"/>
      <c r="BN415" s="26" t="s">
        <v>128</v>
      </c>
      <c r="BO415" s="26"/>
      <c r="BP415" s="26">
        <v>3</v>
      </c>
      <c r="BQ415" s="26">
        <v>2</v>
      </c>
      <c r="BR415" s="26">
        <v>2</v>
      </c>
      <c r="BS415" s="26">
        <v>2</v>
      </c>
      <c r="BT415" s="26" t="s">
        <v>1132</v>
      </c>
      <c r="BU415" s="42"/>
      <c r="BV415" s="26"/>
      <c r="BW415" s="26"/>
    </row>
    <row r="416" spans="1:75" ht="123.75" x14ac:dyDescent="0.25">
      <c r="A416" s="24" t="s">
        <v>75</v>
      </c>
      <c r="B416" s="37" t="s">
        <v>76</v>
      </c>
      <c r="C416" s="39">
        <v>25823</v>
      </c>
      <c r="D416" s="40">
        <v>612</v>
      </c>
      <c r="E416" s="26">
        <v>1835</v>
      </c>
      <c r="F416" s="26"/>
      <c r="G416" s="42" t="s">
        <v>100</v>
      </c>
      <c r="H416" s="43" t="s">
        <v>79</v>
      </c>
      <c r="I416" s="44" t="s">
        <v>101</v>
      </c>
      <c r="J416" s="45"/>
      <c r="K416" s="41" t="s">
        <v>1334</v>
      </c>
      <c r="L416" s="26" t="s">
        <v>133</v>
      </c>
      <c r="M416" s="26" t="s">
        <v>230</v>
      </c>
      <c r="N416" s="26" t="s">
        <v>900</v>
      </c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46" t="e">
        <f t="shared" si="11"/>
        <v>#REF!</v>
      </c>
      <c r="AV416" s="35">
        <f t="shared" si="12"/>
        <v>0</v>
      </c>
      <c r="AW416" s="35" t="e">
        <f>(O416*#REF!)+(P416*#REF!)+(Q416*#REF!)+(R416*#REF!)+(S416*#REF!)+(T416*#REF!)+(U416*#REF!)+(V416*#REF!)+(W416*#REF!)+(X416*#REF!)+(Y416*#REF!)+(Z416*#REF!)+(AA416*#REF!)+(AB416*#REF!)+(AC416*#REF!)+(AD416*#REF!)+(AE416*#REF!)+(AF416*#REF!)+(AG416*#REF!)+(AH416*#REF!)+(AI416*#REF!)+(AJ416*#REF!)+(AK416*#REF!)+(AL416*#REF!)+(AM416*#REF!)+(AN416*#REF!)+(AO416*#REF!)+(AP416*#REF!)+(AQ416*#REF!)+(AR416*#REF!)+(AS416*#REF!)+(AT416*#REF!)</f>
        <v>#REF!</v>
      </c>
      <c r="AX416" s="35">
        <f>O61+P61+S61+X61+Y61+AF61+AG61+AQ61+AS61+AT61</f>
        <v>0</v>
      </c>
      <c r="AY416" s="45"/>
      <c r="AZ416" s="45"/>
      <c r="BA416" s="45"/>
      <c r="BB416" s="45"/>
      <c r="BC416" s="45"/>
      <c r="BD416" s="45"/>
      <c r="BE416" s="26"/>
      <c r="BF416" s="26"/>
      <c r="BG416" s="26"/>
      <c r="BH416" s="26"/>
      <c r="BI416" s="26"/>
      <c r="BJ416" s="26"/>
      <c r="BK416" s="26"/>
      <c r="BL416" s="26"/>
      <c r="BM416" s="26" t="s">
        <v>1133</v>
      </c>
      <c r="BN416" s="26" t="s">
        <v>279</v>
      </c>
      <c r="BO416" s="26" t="s">
        <v>1134</v>
      </c>
      <c r="BP416" s="26"/>
      <c r="BQ416" s="26"/>
      <c r="BR416" s="26"/>
      <c r="BS416" s="26"/>
      <c r="BT416" s="26"/>
      <c r="BU416" s="42"/>
      <c r="BV416" s="26" t="s">
        <v>1063</v>
      </c>
      <c r="BW416" s="26"/>
    </row>
    <row r="417" spans="1:75" ht="112.5" x14ac:dyDescent="0.25">
      <c r="A417" s="24" t="s">
        <v>75</v>
      </c>
      <c r="B417" s="37" t="s">
        <v>76</v>
      </c>
      <c r="C417" s="39">
        <v>25824</v>
      </c>
      <c r="D417" s="40">
        <v>613</v>
      </c>
      <c r="E417" s="26">
        <v>1790</v>
      </c>
      <c r="F417" s="26"/>
      <c r="G417" s="42" t="s">
        <v>100</v>
      </c>
      <c r="H417" s="43"/>
      <c r="I417" s="44" t="s">
        <v>101</v>
      </c>
      <c r="J417" s="45"/>
      <c r="K417" s="41" t="s">
        <v>1334</v>
      </c>
      <c r="L417" s="26" t="s">
        <v>133</v>
      </c>
      <c r="M417" s="26" t="s">
        <v>178</v>
      </c>
      <c r="N417" s="26" t="s">
        <v>1135</v>
      </c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46" t="e">
        <f t="shared" si="11"/>
        <v>#REF!</v>
      </c>
      <c r="AV417" s="35">
        <f t="shared" si="12"/>
        <v>0</v>
      </c>
      <c r="AW417" s="35" t="e">
        <f>(O417*#REF!)+(P417*#REF!)+(Q417*#REF!)+(R417*#REF!)+(S417*#REF!)+(T417*#REF!)+(U417*#REF!)+(V417*#REF!)+(W417*#REF!)+(X417*#REF!)+(Y417*#REF!)+(Z417*#REF!)+(AA417*#REF!)+(AB417*#REF!)+(AC417*#REF!)+(AD417*#REF!)+(AE417*#REF!)+(AF417*#REF!)+(AG417*#REF!)+(AH417*#REF!)+(AI417*#REF!)+(AJ417*#REF!)+(AK417*#REF!)+(AL417*#REF!)+(AM417*#REF!)+(AN417*#REF!)+(AO417*#REF!)+(AP417*#REF!)+(AQ417*#REF!)+(AR417*#REF!)+(AS417*#REF!)+(AT417*#REF!)</f>
        <v>#REF!</v>
      </c>
      <c r="AX417" s="35" t="e">
        <f>O62+P62+S62+X62+Y62+AF62+AG62+AQ62+AS62+AT62</f>
        <v>#VALUE!</v>
      </c>
      <c r="AY417" s="45"/>
      <c r="AZ417" s="45"/>
      <c r="BA417" s="45"/>
      <c r="BB417" s="45"/>
      <c r="BC417" s="45"/>
      <c r="BD417" s="45"/>
      <c r="BE417" s="26"/>
      <c r="BF417" s="26"/>
      <c r="BG417" s="26"/>
      <c r="BH417" s="26"/>
      <c r="BI417" s="26"/>
      <c r="BJ417" s="26"/>
      <c r="BK417" s="26"/>
      <c r="BL417" s="26"/>
      <c r="BM417" s="26" t="s">
        <v>1136</v>
      </c>
      <c r="BN417" s="26" t="s">
        <v>1137</v>
      </c>
      <c r="BO417" s="26"/>
      <c r="BP417" s="26"/>
      <c r="BQ417" s="26"/>
      <c r="BR417" s="26"/>
      <c r="BS417" s="26"/>
      <c r="BT417" s="26"/>
      <c r="BU417" s="42" t="s">
        <v>1138</v>
      </c>
      <c r="BV417" s="26"/>
      <c r="BW417" s="26"/>
    </row>
    <row r="418" spans="1:75" ht="56.25" x14ac:dyDescent="0.25">
      <c r="A418" s="24" t="s">
        <v>75</v>
      </c>
      <c r="B418" s="37" t="s">
        <v>76</v>
      </c>
      <c r="C418" s="39">
        <v>25825</v>
      </c>
      <c r="D418" s="40">
        <v>614</v>
      </c>
      <c r="E418" s="26">
        <v>1808</v>
      </c>
      <c r="F418" s="26"/>
      <c r="G418" s="42" t="s">
        <v>78</v>
      </c>
      <c r="H418" s="43" t="s">
        <v>79</v>
      </c>
      <c r="I418" s="44" t="s">
        <v>79</v>
      </c>
      <c r="J418" s="45"/>
      <c r="K418" s="41" t="s">
        <v>1334</v>
      </c>
      <c r="L418" s="26" t="s">
        <v>81</v>
      </c>
      <c r="M418" s="26" t="s">
        <v>82</v>
      </c>
      <c r="N418" s="26" t="s">
        <v>150</v>
      </c>
      <c r="O418" s="26">
        <v>-1</v>
      </c>
      <c r="P418" s="26">
        <v>-1</v>
      </c>
      <c r="Q418" s="26"/>
      <c r="R418" s="26">
        <v>0</v>
      </c>
      <c r="S418" s="26">
        <v>-1</v>
      </c>
      <c r="T418" s="26"/>
      <c r="U418" s="26"/>
      <c r="V418" s="26"/>
      <c r="W418" s="26"/>
      <c r="X418" s="26">
        <v>-1</v>
      </c>
      <c r="Y418" s="26">
        <v>-1</v>
      </c>
      <c r="Z418" s="26"/>
      <c r="AA418" s="26"/>
      <c r="AB418" s="26"/>
      <c r="AC418" s="26"/>
      <c r="AD418" s="26"/>
      <c r="AE418" s="26"/>
      <c r="AF418" s="26">
        <v>-1</v>
      </c>
      <c r="AG418" s="26">
        <v>0</v>
      </c>
      <c r="AH418" s="26"/>
      <c r="AI418" s="26">
        <v>-1</v>
      </c>
      <c r="AJ418" s="26"/>
      <c r="AK418" s="26"/>
      <c r="AL418" s="26"/>
      <c r="AM418" s="26"/>
      <c r="AN418" s="26"/>
      <c r="AO418" s="26"/>
      <c r="AP418" s="26"/>
      <c r="AQ418" s="26"/>
      <c r="AR418" s="26"/>
      <c r="AS418" s="26">
        <v>-1</v>
      </c>
      <c r="AT418" s="26">
        <v>0</v>
      </c>
      <c r="AU418" s="46" t="e">
        <f t="shared" si="11"/>
        <v>#REF!</v>
      </c>
      <c r="AV418" s="35">
        <f t="shared" si="12"/>
        <v>11</v>
      </c>
      <c r="AW418" s="35" t="e">
        <f>(O418*#REF!)+(P418*#REF!)+(Q418*#REF!)+(R418*#REF!)+(S418*#REF!)+(T418*#REF!)+(U418*#REF!)+(V418*#REF!)+(W418*#REF!)+(X418*#REF!)+(Y418*#REF!)+(Z418*#REF!)+(AA418*#REF!)+(AB418*#REF!)+(AC418*#REF!)+(AD418*#REF!)+(AE418*#REF!)+(AF418*#REF!)+(AG418*#REF!)+(AH418*#REF!)+(AI418*#REF!)+(AJ418*#REF!)+(AK418*#REF!)+(AL418*#REF!)+(AM418*#REF!)+(AN418*#REF!)+(AO418*#REF!)+(AP418*#REF!)+(AQ418*#REF!)+(AR418*#REF!)+(AS418*#REF!)+(AT418*#REF!)</f>
        <v>#REF!</v>
      </c>
      <c r="AX418" s="35" t="e">
        <f>#REF!+#REF!+#REF!+#REF!+#REF!+#REF!+#REF!+#REF!+#REF!+#REF!+#REF!</f>
        <v>#REF!</v>
      </c>
      <c r="AY418" s="45" t="s">
        <v>576</v>
      </c>
      <c r="AZ418" s="45" t="s">
        <v>92</v>
      </c>
      <c r="BA418" s="45" t="s">
        <v>93</v>
      </c>
      <c r="BB418" s="45"/>
      <c r="BC418" s="45"/>
      <c r="BD418" s="45" t="s">
        <v>94</v>
      </c>
      <c r="BE418" s="26"/>
      <c r="BF418" s="26"/>
      <c r="BG418" s="26"/>
      <c r="BH418" s="26" t="s">
        <v>118</v>
      </c>
      <c r="BI418" s="26" t="s">
        <v>204</v>
      </c>
      <c r="BJ418" s="26" t="s">
        <v>102</v>
      </c>
      <c r="BK418" s="26"/>
      <c r="BL418" s="26" t="s">
        <v>588</v>
      </c>
      <c r="BM418" s="26"/>
      <c r="BN418" s="26" t="s">
        <v>128</v>
      </c>
      <c r="BO418" s="26"/>
      <c r="BP418" s="26"/>
      <c r="BQ418" s="26"/>
      <c r="BR418" s="26"/>
      <c r="BS418" s="26">
        <v>1</v>
      </c>
      <c r="BT418" s="26"/>
      <c r="BU418" s="42" t="s">
        <v>1139</v>
      </c>
      <c r="BV418" s="26" t="s">
        <v>1140</v>
      </c>
      <c r="BW418" s="26"/>
    </row>
    <row r="419" spans="1:75" ht="27" x14ac:dyDescent="0.25">
      <c r="A419" s="24" t="s">
        <v>75</v>
      </c>
      <c r="B419" s="37" t="s">
        <v>76</v>
      </c>
      <c r="C419" s="39">
        <v>25826</v>
      </c>
      <c r="D419" s="40">
        <v>615</v>
      </c>
      <c r="E419" s="26">
        <v>1799</v>
      </c>
      <c r="F419" s="26"/>
      <c r="G419" s="42" t="s">
        <v>78</v>
      </c>
      <c r="H419" s="43" t="s">
        <v>79</v>
      </c>
      <c r="I419" s="44" t="s">
        <v>79</v>
      </c>
      <c r="J419" s="45"/>
      <c r="K419" s="41" t="s">
        <v>1334</v>
      </c>
      <c r="L419" s="26" t="s">
        <v>81</v>
      </c>
      <c r="M419" s="26" t="s">
        <v>126</v>
      </c>
      <c r="N419" s="26" t="s">
        <v>150</v>
      </c>
      <c r="O419" s="26">
        <v>0</v>
      </c>
      <c r="P419" s="26">
        <v>-1</v>
      </c>
      <c r="Q419" s="26">
        <v>0</v>
      </c>
      <c r="R419" s="26">
        <v>0</v>
      </c>
      <c r="S419" s="26">
        <v>-1</v>
      </c>
      <c r="T419" s="26"/>
      <c r="U419" s="26"/>
      <c r="V419" s="26">
        <v>-1</v>
      </c>
      <c r="W419" s="26">
        <v>-1</v>
      </c>
      <c r="X419" s="26">
        <v>1</v>
      </c>
      <c r="Y419" s="26">
        <v>-1</v>
      </c>
      <c r="Z419" s="26"/>
      <c r="AA419" s="26">
        <v>-1</v>
      </c>
      <c r="AB419" s="26">
        <v>-1</v>
      </c>
      <c r="AC419" s="26">
        <v>-1</v>
      </c>
      <c r="AD419" s="26">
        <v>0</v>
      </c>
      <c r="AE419" s="26">
        <v>-1</v>
      </c>
      <c r="AF419" s="26">
        <v>-2</v>
      </c>
      <c r="AG419" s="26">
        <v>-1</v>
      </c>
      <c r="AH419" s="26">
        <v>-1</v>
      </c>
      <c r="AI419" s="26">
        <v>-1</v>
      </c>
      <c r="AJ419" s="26">
        <v>-1</v>
      </c>
      <c r="AK419" s="26">
        <v>-1</v>
      </c>
      <c r="AL419" s="26">
        <v>-1</v>
      </c>
      <c r="AM419" s="26">
        <v>0</v>
      </c>
      <c r="AN419" s="26">
        <v>-1</v>
      </c>
      <c r="AO419" s="26">
        <v>-1</v>
      </c>
      <c r="AP419" s="26">
        <v>-1</v>
      </c>
      <c r="AQ419" s="26">
        <v>0</v>
      </c>
      <c r="AR419" s="26">
        <v>-1</v>
      </c>
      <c r="AS419" s="26">
        <v>-1</v>
      </c>
      <c r="AT419" s="26"/>
      <c r="AU419" s="46" t="e">
        <f t="shared" si="11"/>
        <v>#REF!</v>
      </c>
      <c r="AV419" s="35">
        <f t="shared" si="12"/>
        <v>28</v>
      </c>
      <c r="AW419" s="35" t="e">
        <f>(O419*#REF!)+(P419*#REF!)+(Q419*#REF!)+(R419*#REF!)+(S419*#REF!)+(T419*#REF!)+(U419*#REF!)+(V419*#REF!)+(W419*#REF!)+(X419*#REF!)+(Y419*#REF!)+(Z419*#REF!)+(AA419*#REF!)+(AB419*#REF!)+(AC419*#REF!)+(AD419*#REF!)+(AE419*#REF!)+(AF419*#REF!)+(AG419*#REF!)+(AH419*#REF!)+(AI419*#REF!)+(AJ419*#REF!)+(AK419*#REF!)+(AL419*#REF!)+(AM419*#REF!)+(AN419*#REF!)+(AO419*#REF!)+(AP419*#REF!)+(AQ419*#REF!)+(AR419*#REF!)+(AS419*#REF!)+(AT419*#REF!)</f>
        <v>#REF!</v>
      </c>
      <c r="AX419" s="35" t="e">
        <f>#REF!+#REF!+#REF!+#REF!+#REF!+#REF!+#REF!+#REF!+#REF!+#REF!+#REF!+#REF!+#REF!+#REF!+#REF!+#REF!+#REF!+#REF!+#REF!+#REF!+#REF!+#REF!+#REF!+#REF!+#REF!+#REF!+#REF!+#REF!</f>
        <v>#REF!</v>
      </c>
      <c r="AY419" s="45" t="s">
        <v>139</v>
      </c>
      <c r="AZ419" s="45" t="s">
        <v>92</v>
      </c>
      <c r="BA419" s="45" t="s">
        <v>93</v>
      </c>
      <c r="BB419" s="45" t="s">
        <v>785</v>
      </c>
      <c r="BC419" s="45" t="s">
        <v>140</v>
      </c>
      <c r="BD419" s="45" t="s">
        <v>94</v>
      </c>
      <c r="BE419" s="26" t="s">
        <v>198</v>
      </c>
      <c r="BF419" s="26"/>
      <c r="BG419" s="26"/>
      <c r="BH419" s="26" t="s">
        <v>84</v>
      </c>
      <c r="BI419" s="26" t="s">
        <v>312</v>
      </c>
      <c r="BJ419" s="26" t="s">
        <v>102</v>
      </c>
      <c r="BK419" s="26" t="s">
        <v>1141</v>
      </c>
      <c r="BL419" s="26" t="s">
        <v>279</v>
      </c>
      <c r="BM419" s="26"/>
      <c r="BN419" s="26" t="s">
        <v>1142</v>
      </c>
      <c r="BO419" s="26"/>
      <c r="BP419" s="26">
        <v>1</v>
      </c>
      <c r="BQ419" s="26">
        <v>1</v>
      </c>
      <c r="BR419" s="26">
        <v>1</v>
      </c>
      <c r="BS419" s="26">
        <v>1</v>
      </c>
      <c r="BT419" s="26" t="s">
        <v>824</v>
      </c>
      <c r="BU419" s="42"/>
      <c r="BV419" s="26" t="s">
        <v>1140</v>
      </c>
      <c r="BW419" s="26"/>
    </row>
    <row r="420" spans="1:75" ht="27" x14ac:dyDescent="0.25">
      <c r="A420" s="24" t="s">
        <v>75</v>
      </c>
      <c r="B420" s="37" t="s">
        <v>76</v>
      </c>
      <c r="C420" s="39">
        <v>25827</v>
      </c>
      <c r="D420" s="40">
        <v>616</v>
      </c>
      <c r="E420" s="26">
        <v>1869</v>
      </c>
      <c r="F420" s="26"/>
      <c r="G420" s="42" t="s">
        <v>78</v>
      </c>
      <c r="H420" s="43"/>
      <c r="I420" s="44" t="s">
        <v>137</v>
      </c>
      <c r="J420" s="45"/>
      <c r="K420" s="41" t="s">
        <v>1334</v>
      </c>
      <c r="L420" s="26" t="s">
        <v>81</v>
      </c>
      <c r="M420" s="26" t="s">
        <v>82</v>
      </c>
      <c r="N420" s="26" t="s">
        <v>150</v>
      </c>
      <c r="O420" s="26">
        <v>-1</v>
      </c>
      <c r="P420" s="26">
        <v>-1</v>
      </c>
      <c r="Q420" s="26">
        <v>-1</v>
      </c>
      <c r="R420" s="26">
        <v>-1</v>
      </c>
      <c r="S420" s="26">
        <v>-1</v>
      </c>
      <c r="T420" s="26"/>
      <c r="U420" s="26">
        <v>-1</v>
      </c>
      <c r="V420" s="26">
        <v>-1</v>
      </c>
      <c r="W420" s="26">
        <v>0</v>
      </c>
      <c r="X420" s="26">
        <v>-1</v>
      </c>
      <c r="Y420" s="26">
        <v>-1</v>
      </c>
      <c r="Z420" s="26"/>
      <c r="AA420" s="26">
        <v>0</v>
      </c>
      <c r="AB420" s="26">
        <v>-1</v>
      </c>
      <c r="AC420" s="26"/>
      <c r="AD420" s="26">
        <v>1</v>
      </c>
      <c r="AE420" s="26">
        <v>-1</v>
      </c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46" t="e">
        <f t="shared" si="11"/>
        <v>#REF!</v>
      </c>
      <c r="AV420" s="35">
        <f t="shared" si="12"/>
        <v>14</v>
      </c>
      <c r="AW420" s="35" t="e">
        <f>(O420*#REF!)+(P420*#REF!)+(Q420*#REF!)+(R420*#REF!)+(S420*#REF!)+(T420*#REF!)+(U420*#REF!)+(V420*#REF!)+(W420*#REF!)+(X420*#REF!)+(Y420*#REF!)+(Z420*#REF!)+(AA420*#REF!)+(AB420*#REF!)+(AC420*#REF!)+(AD420*#REF!)+(AE420*#REF!)+(AF420*#REF!)+(AG420*#REF!)+(AH420*#REF!)+(AI420*#REF!)+(AJ420*#REF!)+(AK420*#REF!)+(AL420*#REF!)+(AM420*#REF!)+(AN420*#REF!)+(AO420*#REF!)+(AP420*#REF!)+(AQ420*#REF!)+(AR420*#REF!)+(AS420*#REF!)+(AT420*#REF!)</f>
        <v>#REF!</v>
      </c>
      <c r="AX420" s="35" t="e">
        <f>#REF!+#REF!+#REF!+#REF!+#REF!+#REF!+#REF!+#REF!+#REF!+#REF!+#REF!+#REF!+#REF!+#REF!</f>
        <v>#REF!</v>
      </c>
      <c r="AY420" s="45"/>
      <c r="AZ420" s="45"/>
      <c r="BA420" s="45"/>
      <c r="BB420" s="45"/>
      <c r="BC420" s="45"/>
      <c r="BD420" s="45"/>
      <c r="BE420" s="26"/>
      <c r="BF420" s="26"/>
      <c r="BG420" s="26"/>
      <c r="BH420" s="26" t="s">
        <v>95</v>
      </c>
      <c r="BI420" s="26" t="s">
        <v>96</v>
      </c>
      <c r="BJ420" s="26" t="s">
        <v>150</v>
      </c>
      <c r="BK420" s="26"/>
      <c r="BL420" s="26" t="s">
        <v>344</v>
      </c>
      <c r="BM420" s="26"/>
      <c r="BN420" s="26" t="s">
        <v>128</v>
      </c>
      <c r="BO420" s="26"/>
      <c r="BP420" s="26"/>
      <c r="BQ420" s="26"/>
      <c r="BR420" s="26"/>
      <c r="BS420" s="26"/>
      <c r="BT420" s="26"/>
      <c r="BU420" s="42" t="s">
        <v>1143</v>
      </c>
      <c r="BV420" s="26"/>
      <c r="BW420" s="26"/>
    </row>
    <row r="421" spans="1:75" ht="45" x14ac:dyDescent="0.25">
      <c r="A421" s="24" t="s">
        <v>75</v>
      </c>
      <c r="B421" s="37" t="s">
        <v>76</v>
      </c>
      <c r="C421" s="39">
        <v>25828</v>
      </c>
      <c r="D421" s="40">
        <v>617</v>
      </c>
      <c r="E421" s="26">
        <v>1876</v>
      </c>
      <c r="F421" s="26"/>
      <c r="G421" s="42" t="s">
        <v>186</v>
      </c>
      <c r="H421" s="43"/>
      <c r="I421" s="44" t="s">
        <v>137</v>
      </c>
      <c r="J421" s="45"/>
      <c r="K421" s="41" t="s">
        <v>1334</v>
      </c>
      <c r="L421" s="26" t="s">
        <v>81</v>
      </c>
      <c r="M421" s="26" t="s">
        <v>82</v>
      </c>
      <c r="N421" s="26" t="s">
        <v>102</v>
      </c>
      <c r="O421" s="26">
        <v>-1</v>
      </c>
      <c r="P421" s="26">
        <v>-1</v>
      </c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>
        <v>0</v>
      </c>
      <c r="AU421" s="46" t="e">
        <f t="shared" si="11"/>
        <v>#REF!</v>
      </c>
      <c r="AV421" s="35">
        <f t="shared" si="12"/>
        <v>3</v>
      </c>
      <c r="AW421" s="35" t="e">
        <f>(O421*#REF!)+(P421*#REF!)+(Q421*#REF!)+(R421*#REF!)+(S421*#REF!)+(T421*#REF!)+(U421*#REF!)+(V421*#REF!)+(W421*#REF!)+(X421*#REF!)+(Y421*#REF!)+(Z421*#REF!)+(AA421*#REF!)+(AB421*#REF!)+(AC421*#REF!)+(AD421*#REF!)+(AE421*#REF!)+(AF421*#REF!)+(AG421*#REF!)+(AH421*#REF!)+(AI421*#REF!)+(AJ421*#REF!)+(AK421*#REF!)+(AL421*#REF!)+(AM421*#REF!)+(AN421*#REF!)+(AO421*#REF!)+(AP421*#REF!)+(AQ421*#REF!)+(AR421*#REF!)+(AS421*#REF!)+(AT421*#REF!)</f>
        <v>#REF!</v>
      </c>
      <c r="AX421" s="35" t="e">
        <f>#REF!+#REF!+#REF!</f>
        <v>#REF!</v>
      </c>
      <c r="AY421" s="45"/>
      <c r="AZ421" s="45"/>
      <c r="BA421" s="45"/>
      <c r="BB421" s="45"/>
      <c r="BC421" s="45"/>
      <c r="BD421" s="45"/>
      <c r="BE421" s="26"/>
      <c r="BF421" s="26"/>
      <c r="BG421" s="26"/>
      <c r="BH421" s="26"/>
      <c r="BI421" s="26"/>
      <c r="BJ421" s="26" t="s">
        <v>102</v>
      </c>
      <c r="BK421" s="26"/>
      <c r="BL421" s="26"/>
      <c r="BM421" s="26"/>
      <c r="BN421" s="26" t="s">
        <v>1144</v>
      </c>
      <c r="BO421" s="26"/>
      <c r="BP421" s="26"/>
      <c r="BQ421" s="26"/>
      <c r="BR421" s="26"/>
      <c r="BS421" s="26"/>
      <c r="BT421" s="26"/>
      <c r="BU421" s="42" t="s">
        <v>1145</v>
      </c>
      <c r="BV421" s="26" t="s">
        <v>496</v>
      </c>
      <c r="BW421" s="26"/>
    </row>
    <row r="422" spans="1:75" ht="101.25" x14ac:dyDescent="0.25">
      <c r="A422" s="24" t="s">
        <v>75</v>
      </c>
      <c r="B422" s="37" t="s">
        <v>76</v>
      </c>
      <c r="C422" s="39">
        <v>25829</v>
      </c>
      <c r="D422" s="40">
        <v>618</v>
      </c>
      <c r="E422" s="26">
        <v>1891</v>
      </c>
      <c r="F422" s="26"/>
      <c r="G422" s="42" t="s">
        <v>100</v>
      </c>
      <c r="H422" s="43" t="s">
        <v>114</v>
      </c>
      <c r="I422" s="44" t="s">
        <v>144</v>
      </c>
      <c r="J422" s="45"/>
      <c r="K422" s="41" t="s">
        <v>1334</v>
      </c>
      <c r="L422" s="26" t="s">
        <v>133</v>
      </c>
      <c r="M422" s="26" t="s">
        <v>230</v>
      </c>
      <c r="N422" s="26" t="s">
        <v>900</v>
      </c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46"/>
      <c r="AV422" s="35"/>
      <c r="AW422" s="35"/>
      <c r="AX422" s="35"/>
      <c r="AY422" s="45"/>
      <c r="AZ422" s="45"/>
      <c r="BA422" s="45"/>
      <c r="BB422" s="45"/>
      <c r="BC422" s="45"/>
      <c r="BD422" s="45"/>
      <c r="BE422" s="26"/>
      <c r="BF422" s="26"/>
      <c r="BG422" s="26"/>
      <c r="BH422" s="26"/>
      <c r="BI422" s="26"/>
      <c r="BJ422" s="26"/>
      <c r="BK422" s="26"/>
      <c r="BL422" s="26"/>
      <c r="BM422" s="26" t="s">
        <v>1146</v>
      </c>
      <c r="BN422" s="26" t="s">
        <v>1147</v>
      </c>
      <c r="BO422" s="26" t="s">
        <v>1148</v>
      </c>
      <c r="BP422" s="26"/>
      <c r="BQ422" s="26"/>
      <c r="BR422" s="26"/>
      <c r="BS422" s="26"/>
      <c r="BT422" s="26"/>
      <c r="BU422" s="42" t="s">
        <v>1149</v>
      </c>
      <c r="BV422" s="26" t="s">
        <v>311</v>
      </c>
      <c r="BW422" s="26"/>
    </row>
    <row r="423" spans="1:75" ht="90" x14ac:dyDescent="0.25">
      <c r="A423" s="24" t="s">
        <v>75</v>
      </c>
      <c r="B423" s="37" t="s">
        <v>76</v>
      </c>
      <c r="C423" s="39">
        <v>25830</v>
      </c>
      <c r="D423" s="40">
        <v>619</v>
      </c>
      <c r="E423" s="26">
        <v>1824</v>
      </c>
      <c r="F423" s="26"/>
      <c r="G423" s="42" t="s">
        <v>224</v>
      </c>
      <c r="H423" s="43"/>
      <c r="I423" s="44" t="s">
        <v>175</v>
      </c>
      <c r="J423" s="45"/>
      <c r="K423" s="41" t="s">
        <v>1334</v>
      </c>
      <c r="L423" s="26" t="s">
        <v>81</v>
      </c>
      <c r="M423" s="26" t="s">
        <v>89</v>
      </c>
      <c r="N423" s="26" t="s">
        <v>90</v>
      </c>
      <c r="O423" s="26"/>
      <c r="P423" s="26">
        <v>1</v>
      </c>
      <c r="Q423" s="26">
        <v>1</v>
      </c>
      <c r="R423" s="26">
        <v>1</v>
      </c>
      <c r="S423" s="26">
        <v>1</v>
      </c>
      <c r="T423" s="26"/>
      <c r="U423" s="26"/>
      <c r="V423" s="26"/>
      <c r="W423" s="26"/>
      <c r="X423" s="26"/>
      <c r="Y423" s="26">
        <v>0</v>
      </c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>
        <v>1</v>
      </c>
      <c r="AU423" s="46" t="e">
        <f t="shared" si="11"/>
        <v>#REF!</v>
      </c>
      <c r="AV423" s="35">
        <f t="shared" si="12"/>
        <v>6</v>
      </c>
      <c r="AW423" s="35" t="e">
        <f>(O423*#REF!)+(P423*#REF!)+(Q423*#REF!)+(R423*#REF!)+(S423*#REF!)+(T423*#REF!)+(U423*#REF!)+(V423*#REF!)+(W423*#REF!)+(X423*#REF!)+(Y423*#REF!)+(Z423*#REF!)+(AA423*#REF!)+(AB423*#REF!)+(AC423*#REF!)+(AD423*#REF!)+(AE423*#REF!)+(AF423*#REF!)+(AG423*#REF!)+(AH423*#REF!)+(AI423*#REF!)+(AJ423*#REF!)+(AK423*#REF!)+(AL423*#REF!)+(AM423*#REF!)+(AN423*#REF!)+(AO423*#REF!)+(AP423*#REF!)+(AQ423*#REF!)+(AR423*#REF!)+(AS423*#REF!)+(AT423*#REF!)</f>
        <v>#REF!</v>
      </c>
      <c r="AX423" s="35" t="e">
        <f>#REF!+#REF!+#REF!+#REF!+#REF!+#REF!</f>
        <v>#REF!</v>
      </c>
      <c r="AY423" s="45"/>
      <c r="AZ423" s="45"/>
      <c r="BA423" s="45"/>
      <c r="BB423" s="45"/>
      <c r="BC423" s="45"/>
      <c r="BD423" s="45"/>
      <c r="BE423" s="26"/>
      <c r="BF423" s="26"/>
      <c r="BG423" s="26"/>
      <c r="BH423" s="26" t="s">
        <v>282</v>
      </c>
      <c r="BI423" s="26" t="s">
        <v>330</v>
      </c>
      <c r="BJ423" s="26" t="s">
        <v>97</v>
      </c>
      <c r="BK423" s="26"/>
      <c r="BL423" s="26" t="s">
        <v>528</v>
      </c>
      <c r="BM423" s="26"/>
      <c r="BN423" s="26" t="s">
        <v>128</v>
      </c>
      <c r="BO423" s="26"/>
      <c r="BP423" s="26"/>
      <c r="BQ423" s="26"/>
      <c r="BR423" s="26"/>
      <c r="BS423" s="26"/>
      <c r="BT423" s="26"/>
      <c r="BU423" s="42" t="s">
        <v>1150</v>
      </c>
      <c r="BV423" s="26" t="s">
        <v>1151</v>
      </c>
      <c r="BW423" s="26"/>
    </row>
    <row r="424" spans="1:75" ht="135" x14ac:dyDescent="0.25">
      <c r="A424" s="24" t="s">
        <v>75</v>
      </c>
      <c r="B424" s="37" t="s">
        <v>76</v>
      </c>
      <c r="C424" s="39">
        <v>25831</v>
      </c>
      <c r="D424" s="40">
        <v>620</v>
      </c>
      <c r="E424" s="26">
        <v>1827</v>
      </c>
      <c r="F424" s="26"/>
      <c r="G424" s="42" t="s">
        <v>100</v>
      </c>
      <c r="H424" s="43" t="s">
        <v>114</v>
      </c>
      <c r="I424" s="44" t="s">
        <v>144</v>
      </c>
      <c r="J424" s="45"/>
      <c r="K424" s="41" t="s">
        <v>1334</v>
      </c>
      <c r="L424" s="26" t="s">
        <v>133</v>
      </c>
      <c r="M424" s="26" t="s">
        <v>230</v>
      </c>
      <c r="N424" s="26" t="s">
        <v>534</v>
      </c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46" t="e">
        <f t="shared" si="11"/>
        <v>#REF!</v>
      </c>
      <c r="AV424" s="35">
        <f t="shared" si="12"/>
        <v>0</v>
      </c>
      <c r="AW424" s="35" t="e">
        <f>(O424*#REF!)+(P424*#REF!)+(Q424*#REF!)+(R424*#REF!)+(S424*#REF!)+(T424*#REF!)+(U424*#REF!)+(V424*#REF!)+(W424*#REF!)+(X424*#REF!)+(Y424*#REF!)+(Z424*#REF!)+(AA424*#REF!)+(AB424*#REF!)+(AC424*#REF!)+(AD424*#REF!)+(AE424*#REF!)+(AF424*#REF!)+(AG424*#REF!)+(AH424*#REF!)+(AI424*#REF!)+(AJ424*#REF!)+(AK424*#REF!)+(AL424*#REF!)+(AM424*#REF!)+(AN424*#REF!)+(AO424*#REF!)+(AP424*#REF!)+(AQ424*#REF!)+(AR424*#REF!)+(AS424*#REF!)+(AT424*#REF!)</f>
        <v>#REF!</v>
      </c>
      <c r="AX424" s="35">
        <f>O69+P69+S69+X69+Y69+AF69+AG69+AQ69+AS69+AT69</f>
        <v>0</v>
      </c>
      <c r="AY424" s="45"/>
      <c r="AZ424" s="45"/>
      <c r="BA424" s="45"/>
      <c r="BB424" s="45"/>
      <c r="BC424" s="45"/>
      <c r="BD424" s="45"/>
      <c r="BE424" s="26"/>
      <c r="BF424" s="26"/>
      <c r="BG424" s="26"/>
      <c r="BH424" s="26"/>
      <c r="BI424" s="26"/>
      <c r="BJ424" s="26"/>
      <c r="BK424" s="26"/>
      <c r="BL424" s="26"/>
      <c r="BM424" s="26" t="s">
        <v>1152</v>
      </c>
      <c r="BN424" s="26" t="s">
        <v>86</v>
      </c>
      <c r="BO424" s="26"/>
      <c r="BP424" s="26"/>
      <c r="BQ424" s="26"/>
      <c r="BR424" s="26"/>
      <c r="BS424" s="26"/>
      <c r="BT424" s="26"/>
      <c r="BU424" s="42" t="s">
        <v>1153</v>
      </c>
      <c r="BV424" s="26" t="s">
        <v>1154</v>
      </c>
      <c r="BW424" s="26"/>
    </row>
    <row r="425" spans="1:75" ht="90" x14ac:dyDescent="0.25">
      <c r="A425" s="24" t="s">
        <v>75</v>
      </c>
      <c r="B425" s="37" t="s">
        <v>76</v>
      </c>
      <c r="C425" s="39">
        <v>25832</v>
      </c>
      <c r="D425" s="40">
        <v>621</v>
      </c>
      <c r="E425" s="26">
        <v>1879</v>
      </c>
      <c r="F425" s="26"/>
      <c r="G425" s="42" t="s">
        <v>88</v>
      </c>
      <c r="H425" s="43"/>
      <c r="I425" s="44" t="s">
        <v>137</v>
      </c>
      <c r="J425" s="45"/>
      <c r="K425" s="41" t="s">
        <v>1334</v>
      </c>
      <c r="L425" s="26" t="s">
        <v>81</v>
      </c>
      <c r="M425" s="26" t="s">
        <v>328</v>
      </c>
      <c r="N425" s="26" t="s">
        <v>329</v>
      </c>
      <c r="O425" s="26">
        <v>0</v>
      </c>
      <c r="P425" s="26">
        <v>1</v>
      </c>
      <c r="Q425" s="26">
        <v>-1</v>
      </c>
      <c r="R425" s="26">
        <v>1</v>
      </c>
      <c r="S425" s="26">
        <v>1</v>
      </c>
      <c r="T425" s="26">
        <v>0</v>
      </c>
      <c r="U425" s="26">
        <v>0</v>
      </c>
      <c r="V425" s="26">
        <v>-1</v>
      </c>
      <c r="W425" s="26">
        <v>1</v>
      </c>
      <c r="X425" s="26">
        <v>-1</v>
      </c>
      <c r="Y425" s="26">
        <v>1</v>
      </c>
      <c r="Z425" s="26"/>
      <c r="AA425" s="26">
        <v>-1</v>
      </c>
      <c r="AB425" s="26">
        <v>-1</v>
      </c>
      <c r="AC425" s="26"/>
      <c r="AD425" s="26">
        <v>-1</v>
      </c>
      <c r="AE425" s="26">
        <v>-1</v>
      </c>
      <c r="AF425" s="26">
        <v>-1</v>
      </c>
      <c r="AG425" s="26">
        <v>-1</v>
      </c>
      <c r="AH425" s="26">
        <v>-1</v>
      </c>
      <c r="AI425" s="26">
        <v>-1</v>
      </c>
      <c r="AJ425" s="26">
        <v>-1</v>
      </c>
      <c r="AK425" s="26">
        <v>0</v>
      </c>
      <c r="AL425" s="26">
        <v>-1</v>
      </c>
      <c r="AM425" s="26">
        <v>-1</v>
      </c>
      <c r="AN425" s="26">
        <v>-1</v>
      </c>
      <c r="AO425" s="26">
        <v>-1</v>
      </c>
      <c r="AP425" s="26">
        <v>-1</v>
      </c>
      <c r="AQ425" s="26">
        <v>0</v>
      </c>
      <c r="AR425" s="26">
        <v>0</v>
      </c>
      <c r="AS425" s="26">
        <v>0</v>
      </c>
      <c r="AT425" s="26">
        <v>-1</v>
      </c>
      <c r="AU425" s="46" t="e">
        <f t="shared" si="11"/>
        <v>#REF!</v>
      </c>
      <c r="AV425" s="35">
        <f t="shared" si="12"/>
        <v>30</v>
      </c>
      <c r="AW425" s="35" t="e">
        <f>(O425*#REF!)+(P425*#REF!)+(Q425*#REF!)+(R425*#REF!)+(S425*#REF!)+(T425*#REF!)+(U425*#REF!)+(V425*#REF!)+(W425*#REF!)+(X425*#REF!)+(Y425*#REF!)+(Z425*#REF!)+(AA425*#REF!)+(AB425*#REF!)+(AC425*#REF!)+(AD425*#REF!)+(AE425*#REF!)+(AF425*#REF!)+(AG425*#REF!)+(AH425*#REF!)+(AI425*#REF!)+(AJ425*#REF!)+(AK425*#REF!)+(AL425*#REF!)+(AM425*#REF!)+(AN425*#REF!)+(AO425*#REF!)+(AP425*#REF!)+(AQ425*#REF!)+(AR425*#REF!)+(AS425*#REF!)+(AT425*#REF!)</f>
        <v>#REF!</v>
      </c>
      <c r="AX425" s="35" t="e">
        <f>#REF!+#REF!+#REF!+#REF!+#REF!+#REF!+#REF!+#REF!+#REF!+#REF!+#REF!+#REF!+#REF!+#REF!+#REF!+#REF!+#REF!+#REF!+#REF!+#REF!+#REF!+#REF!+#REF!+#REF!+#REF!+#REF!+#REF!+#REF!+#REF!+#REF!</f>
        <v>#REF!</v>
      </c>
      <c r="AY425" s="45" t="s">
        <v>576</v>
      </c>
      <c r="AZ425" s="45" t="s">
        <v>92</v>
      </c>
      <c r="BA425" s="45" t="s">
        <v>93</v>
      </c>
      <c r="BB425" s="45" t="s">
        <v>1155</v>
      </c>
      <c r="BC425" s="45" t="s">
        <v>117</v>
      </c>
      <c r="BD425" s="45"/>
      <c r="BE425" s="26"/>
      <c r="BF425" s="26"/>
      <c r="BG425" s="26"/>
      <c r="BH425" s="26" t="s">
        <v>95</v>
      </c>
      <c r="BI425" s="26" t="s">
        <v>96</v>
      </c>
      <c r="BJ425" s="26" t="s">
        <v>823</v>
      </c>
      <c r="BK425" s="26"/>
      <c r="BL425" s="26" t="s">
        <v>445</v>
      </c>
      <c r="BM425" s="26"/>
      <c r="BN425" s="26" t="s">
        <v>128</v>
      </c>
      <c r="BO425" s="26"/>
      <c r="BP425" s="26">
        <v>3</v>
      </c>
      <c r="BQ425" s="26"/>
      <c r="BR425" s="26">
        <v>2</v>
      </c>
      <c r="BS425" s="26">
        <v>2</v>
      </c>
      <c r="BT425" s="26" t="s">
        <v>824</v>
      </c>
      <c r="BU425" s="42" t="s">
        <v>1156</v>
      </c>
      <c r="BV425" s="26" t="s">
        <v>1157</v>
      </c>
      <c r="BW425" s="26"/>
    </row>
    <row r="426" spans="1:75" ht="56.25" x14ac:dyDescent="0.25">
      <c r="A426" s="24" t="s">
        <v>75</v>
      </c>
      <c r="B426" s="37" t="s">
        <v>76</v>
      </c>
      <c r="C426" s="39">
        <v>25833</v>
      </c>
      <c r="D426" s="40">
        <v>622</v>
      </c>
      <c r="E426" s="26">
        <v>1888</v>
      </c>
      <c r="F426" s="26"/>
      <c r="G426" s="42" t="s">
        <v>224</v>
      </c>
      <c r="H426" s="43"/>
      <c r="I426" s="44" t="s">
        <v>175</v>
      </c>
      <c r="J426" s="45"/>
      <c r="K426" s="41" t="s">
        <v>1334</v>
      </c>
      <c r="L426" s="26" t="s">
        <v>81</v>
      </c>
      <c r="M426" s="26" t="s">
        <v>89</v>
      </c>
      <c r="N426" s="26" t="s">
        <v>333</v>
      </c>
      <c r="O426" s="26"/>
      <c r="P426" s="26"/>
      <c r="Q426" s="26"/>
      <c r="R426" s="26"/>
      <c r="S426" s="26">
        <v>2</v>
      </c>
      <c r="T426" s="26"/>
      <c r="U426" s="26"/>
      <c r="V426" s="26"/>
      <c r="W426" s="26">
        <v>1</v>
      </c>
      <c r="X426" s="26">
        <v>1</v>
      </c>
      <c r="Y426" s="26"/>
      <c r="Z426" s="26"/>
      <c r="AA426" s="26"/>
      <c r="AB426" s="26">
        <v>1</v>
      </c>
      <c r="AC426" s="26">
        <v>2</v>
      </c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>
        <v>1</v>
      </c>
      <c r="AU426" s="46" t="e">
        <f t="shared" si="11"/>
        <v>#REF!</v>
      </c>
      <c r="AV426" s="35">
        <f t="shared" si="12"/>
        <v>6</v>
      </c>
      <c r="AW426" s="35" t="e">
        <f>(O426*#REF!)+(P426*#REF!)+(Q426*#REF!)+(R426*#REF!)+(S426*#REF!)+(T426*#REF!)+(U426*#REF!)+(V426*#REF!)+(W426*#REF!)+(X426*#REF!)+(Y426*#REF!)+(Z426*#REF!)+(AA426*#REF!)+(AB426*#REF!)+(AC426*#REF!)+(AD426*#REF!)+(AE426*#REF!)+(AF426*#REF!)+(AG426*#REF!)+(AH426*#REF!)+(AI426*#REF!)+(AJ426*#REF!)+(AK426*#REF!)+(AL426*#REF!)+(AM426*#REF!)+(AN426*#REF!)+(AO426*#REF!)+(AP426*#REF!)+(AQ426*#REF!)+(AR426*#REF!)+(AS426*#REF!)+(AT426*#REF!)</f>
        <v>#REF!</v>
      </c>
      <c r="AX426" s="35" t="e">
        <f>#REF!+#REF!+#REF!+#REF!+#REF!+#REF!</f>
        <v>#REF!</v>
      </c>
      <c r="AY426" s="45"/>
      <c r="AZ426" s="45"/>
      <c r="BA426" s="45"/>
      <c r="BB426" s="45"/>
      <c r="BC426" s="45"/>
      <c r="BD426" s="45"/>
      <c r="BE426" s="26"/>
      <c r="BF426" s="26"/>
      <c r="BG426" s="26"/>
      <c r="BH426" s="26" t="s">
        <v>118</v>
      </c>
      <c r="BI426" s="26" t="s">
        <v>204</v>
      </c>
      <c r="BJ426" s="26" t="s">
        <v>823</v>
      </c>
      <c r="BK426" s="26"/>
      <c r="BL426" s="26" t="s">
        <v>588</v>
      </c>
      <c r="BM426" s="26"/>
      <c r="BN426" s="26" t="s">
        <v>128</v>
      </c>
      <c r="BO426" s="26"/>
      <c r="BP426" s="26"/>
      <c r="BQ426" s="26"/>
      <c r="BR426" s="26"/>
      <c r="BS426" s="26"/>
      <c r="BT426" s="26" t="s">
        <v>824</v>
      </c>
      <c r="BU426" s="42" t="s">
        <v>1115</v>
      </c>
      <c r="BV426" s="26"/>
      <c r="BW426" s="26"/>
    </row>
    <row r="427" spans="1:75" ht="27" x14ac:dyDescent="0.25">
      <c r="A427" s="24" t="s">
        <v>75</v>
      </c>
      <c r="B427" s="37" t="s">
        <v>76</v>
      </c>
      <c r="C427" s="39">
        <v>25834</v>
      </c>
      <c r="D427" s="40">
        <v>623</v>
      </c>
      <c r="E427" s="26">
        <v>1871</v>
      </c>
      <c r="F427" s="26"/>
      <c r="G427" s="42" t="s">
        <v>224</v>
      </c>
      <c r="H427" s="43"/>
      <c r="I427" s="44" t="s">
        <v>175</v>
      </c>
      <c r="J427" s="45"/>
      <c r="K427" s="41" t="s">
        <v>1334</v>
      </c>
      <c r="L427" s="26" t="s">
        <v>81</v>
      </c>
      <c r="M427" s="26" t="s">
        <v>82</v>
      </c>
      <c r="N427" s="26" t="s">
        <v>102</v>
      </c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>
        <v>2</v>
      </c>
      <c r="AC427" s="26"/>
      <c r="AD427" s="26"/>
      <c r="AE427" s="26"/>
      <c r="AF427" s="26">
        <v>1</v>
      </c>
      <c r="AG427" s="26"/>
      <c r="AH427" s="26"/>
      <c r="AI427" s="26">
        <v>1</v>
      </c>
      <c r="AJ427" s="26"/>
      <c r="AK427" s="26"/>
      <c r="AL427" s="26">
        <v>1</v>
      </c>
      <c r="AM427" s="26"/>
      <c r="AN427" s="26"/>
      <c r="AO427" s="26"/>
      <c r="AP427" s="26"/>
      <c r="AQ427" s="26"/>
      <c r="AR427" s="26"/>
      <c r="AS427" s="26">
        <v>1</v>
      </c>
      <c r="AT427" s="26">
        <v>1</v>
      </c>
      <c r="AU427" s="46" t="e">
        <f t="shared" si="11"/>
        <v>#REF!</v>
      </c>
      <c r="AV427" s="35">
        <f t="shared" si="12"/>
        <v>6</v>
      </c>
      <c r="AW427" s="35" t="e">
        <f>(O427*#REF!)+(P427*#REF!)+(Q427*#REF!)+(R427*#REF!)+(S427*#REF!)+(T427*#REF!)+(U427*#REF!)+(V427*#REF!)+(W427*#REF!)+(X427*#REF!)+(Y427*#REF!)+(Z427*#REF!)+(AA427*#REF!)+(AB427*#REF!)+(AC427*#REF!)+(AD427*#REF!)+(AE427*#REF!)+(AF427*#REF!)+(AG427*#REF!)+(AH427*#REF!)+(AI427*#REF!)+(AJ427*#REF!)+(AK427*#REF!)+(AL427*#REF!)+(AM427*#REF!)+(AN427*#REF!)+(AO427*#REF!)+(AP427*#REF!)+(AQ427*#REF!)+(AR427*#REF!)+(AS427*#REF!)+(AT427*#REF!)</f>
        <v>#REF!</v>
      </c>
      <c r="AX427" s="35" t="e">
        <f>#REF!+#REF!+#REF!+#REF!+#REF!+#REF!</f>
        <v>#REF!</v>
      </c>
      <c r="AY427" s="45" t="s">
        <v>411</v>
      </c>
      <c r="AZ427" s="45"/>
      <c r="BA427" s="45" t="s">
        <v>116</v>
      </c>
      <c r="BB427" s="45"/>
      <c r="BC427" s="45"/>
      <c r="BD427" s="45"/>
      <c r="BE427" s="26"/>
      <c r="BF427" s="26"/>
      <c r="BG427" s="26"/>
      <c r="BH427" s="26"/>
      <c r="BI427" s="26"/>
      <c r="BJ427" s="26" t="s">
        <v>102</v>
      </c>
      <c r="BK427" s="26"/>
      <c r="BL427" s="26"/>
      <c r="BM427" s="26"/>
      <c r="BN427" s="26" t="s">
        <v>128</v>
      </c>
      <c r="BO427" s="26"/>
      <c r="BP427" s="26">
        <v>2</v>
      </c>
      <c r="BQ427" s="26"/>
      <c r="BR427" s="26">
        <v>1</v>
      </c>
      <c r="BS427" s="26">
        <v>1</v>
      </c>
      <c r="BT427" s="26"/>
      <c r="BU427" s="42" t="s">
        <v>1158</v>
      </c>
      <c r="BV427" s="26"/>
      <c r="BW427" s="26"/>
    </row>
    <row r="428" spans="1:75" ht="101.25" x14ac:dyDescent="0.25">
      <c r="A428" s="24" t="s">
        <v>75</v>
      </c>
      <c r="B428" s="37" t="s">
        <v>76</v>
      </c>
      <c r="C428" s="39">
        <v>25835</v>
      </c>
      <c r="D428" s="40">
        <v>624</v>
      </c>
      <c r="E428" s="26">
        <v>1917</v>
      </c>
      <c r="F428" s="26"/>
      <c r="G428" s="42" t="s">
        <v>100</v>
      </c>
      <c r="H428" s="43" t="s">
        <v>114</v>
      </c>
      <c r="I428" s="44" t="s">
        <v>144</v>
      </c>
      <c r="J428" s="45"/>
      <c r="K428" s="41" t="s">
        <v>1334</v>
      </c>
      <c r="L428" s="26" t="s">
        <v>81</v>
      </c>
      <c r="M428" s="26" t="s">
        <v>151</v>
      </c>
      <c r="N428" s="26" t="s">
        <v>152</v>
      </c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46" t="e">
        <f t="shared" si="11"/>
        <v>#REF!</v>
      </c>
      <c r="AV428" s="35">
        <f t="shared" si="12"/>
        <v>0</v>
      </c>
      <c r="AW428" s="35" t="e">
        <f>(O428*#REF!)+(P428*#REF!)+(Q428*#REF!)+(R428*#REF!)+(S428*#REF!)+(T428*#REF!)+(U428*#REF!)+(V428*#REF!)+(W428*#REF!)+(X428*#REF!)+(Y428*#REF!)+(Z428*#REF!)+(AA428*#REF!)+(AB428*#REF!)+(AC428*#REF!)+(AD428*#REF!)+(AE428*#REF!)+(AF428*#REF!)+(AG428*#REF!)+(AH428*#REF!)+(AI428*#REF!)+(AJ428*#REF!)+(AK428*#REF!)+(AL428*#REF!)+(AM428*#REF!)+(AN428*#REF!)+(AO428*#REF!)+(AP428*#REF!)+(AQ428*#REF!)+(AR428*#REF!)+(AS428*#REF!)+(AT428*#REF!)</f>
        <v>#REF!</v>
      </c>
      <c r="AX428" s="35" t="e">
        <f>#REF!+#REF!+#REF!+#REF!+#REF!+AF73+AG73+AQ73+AS73+AT73</f>
        <v>#REF!</v>
      </c>
      <c r="AY428" s="45"/>
      <c r="AZ428" s="45"/>
      <c r="BA428" s="45"/>
      <c r="BB428" s="45"/>
      <c r="BC428" s="45"/>
      <c r="BD428" s="45"/>
      <c r="BE428" s="26"/>
      <c r="BF428" s="26"/>
      <c r="BG428" s="26"/>
      <c r="BH428" s="26"/>
      <c r="BI428" s="26"/>
      <c r="BJ428" s="26"/>
      <c r="BK428" s="26"/>
      <c r="BL428" s="26"/>
      <c r="BM428" s="26" t="s">
        <v>1159</v>
      </c>
      <c r="BN428" s="26" t="s">
        <v>1160</v>
      </c>
      <c r="BO428" s="26" t="s">
        <v>1161</v>
      </c>
      <c r="BP428" s="26"/>
      <c r="BQ428" s="26"/>
      <c r="BR428" s="26"/>
      <c r="BS428" s="26"/>
      <c r="BT428" s="26"/>
      <c r="BU428" s="42"/>
      <c r="BV428" s="26" t="s">
        <v>561</v>
      </c>
      <c r="BW428" s="26"/>
    </row>
    <row r="429" spans="1:75" ht="27" x14ac:dyDescent="0.25">
      <c r="A429" s="24" t="s">
        <v>75</v>
      </c>
      <c r="B429" s="37" t="s">
        <v>76</v>
      </c>
      <c r="C429" s="39">
        <v>25836</v>
      </c>
      <c r="D429" s="40">
        <v>625</v>
      </c>
      <c r="E429" s="26">
        <v>1935</v>
      </c>
      <c r="F429" s="26"/>
      <c r="G429" s="42" t="s">
        <v>113</v>
      </c>
      <c r="H429" s="43"/>
      <c r="I429" s="44" t="s">
        <v>175</v>
      </c>
      <c r="J429" s="45"/>
      <c r="K429" s="41" t="s">
        <v>1334</v>
      </c>
      <c r="L429" s="26" t="s">
        <v>81</v>
      </c>
      <c r="M429" s="26" t="s">
        <v>89</v>
      </c>
      <c r="N429" s="26" t="s">
        <v>90</v>
      </c>
      <c r="O429" s="26">
        <v>1</v>
      </c>
      <c r="P429" s="26">
        <v>1</v>
      </c>
      <c r="Q429" s="26"/>
      <c r="R429" s="26">
        <v>1</v>
      </c>
      <c r="S429" s="26">
        <v>1</v>
      </c>
      <c r="T429" s="26">
        <v>1</v>
      </c>
      <c r="U429" s="26"/>
      <c r="V429" s="26">
        <v>1</v>
      </c>
      <c r="W429" s="26">
        <v>1</v>
      </c>
      <c r="X429" s="26">
        <v>1</v>
      </c>
      <c r="Y429" s="26">
        <v>1</v>
      </c>
      <c r="Z429" s="26"/>
      <c r="AA429" s="26">
        <v>1</v>
      </c>
      <c r="AB429" s="26">
        <v>1</v>
      </c>
      <c r="AC429" s="26">
        <v>1</v>
      </c>
      <c r="AD429" s="26"/>
      <c r="AE429" s="26">
        <v>0</v>
      </c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46" t="e">
        <f t="shared" si="11"/>
        <v>#REF!</v>
      </c>
      <c r="AV429" s="35">
        <f t="shared" si="12"/>
        <v>13</v>
      </c>
      <c r="AW429" s="35" t="e">
        <f>(O429*#REF!)+(P429*#REF!)+(Q429*#REF!)+(R429*#REF!)+(S429*#REF!)+(T429*#REF!)+(U429*#REF!)+(V429*#REF!)+(W429*#REF!)+(X429*#REF!)+(Y429*#REF!)+(Z429*#REF!)+(AA429*#REF!)+(AB429*#REF!)+(AC429*#REF!)+(AD429*#REF!)+(AE429*#REF!)+(AF429*#REF!)+(AG429*#REF!)+(AH429*#REF!)+(AI429*#REF!)+(AJ429*#REF!)+(AK429*#REF!)+(AL429*#REF!)+(AM429*#REF!)+(AN429*#REF!)+(AO429*#REF!)+(AP429*#REF!)+(AQ429*#REF!)+(AR429*#REF!)+(AS429*#REF!)+(AT429*#REF!)</f>
        <v>#REF!</v>
      </c>
      <c r="AX429" s="35" t="e">
        <f>#REF!+#REF!+#REF!+#REF!+#REF!+#REF!+#REF!+#REF!+#REF!+#REF!+#REF!+#REF!+#REF!</f>
        <v>#REF!</v>
      </c>
      <c r="AY429" s="45"/>
      <c r="AZ429" s="45"/>
      <c r="BA429" s="45"/>
      <c r="BB429" s="45"/>
      <c r="BC429" s="45"/>
      <c r="BD429" s="45"/>
      <c r="BE429" s="26"/>
      <c r="BF429" s="26"/>
      <c r="BG429" s="26"/>
      <c r="BH429" s="26" t="s">
        <v>282</v>
      </c>
      <c r="BI429" s="26" t="s">
        <v>330</v>
      </c>
      <c r="BJ429" s="26" t="s">
        <v>150</v>
      </c>
      <c r="BK429" s="26"/>
      <c r="BL429" s="26" t="s">
        <v>528</v>
      </c>
      <c r="BM429" s="26"/>
      <c r="BN429" s="26" t="s">
        <v>128</v>
      </c>
      <c r="BO429" s="26"/>
      <c r="BP429" s="26">
        <v>3</v>
      </c>
      <c r="BQ429" s="26"/>
      <c r="BR429" s="26">
        <v>2</v>
      </c>
      <c r="BS429" s="26">
        <v>2</v>
      </c>
      <c r="BT429" s="26" t="s">
        <v>824</v>
      </c>
      <c r="BU429" s="42"/>
      <c r="BV429" s="26" t="s">
        <v>1162</v>
      </c>
      <c r="BW429" s="26" t="s">
        <v>130</v>
      </c>
    </row>
    <row r="430" spans="1:75" ht="27" x14ac:dyDescent="0.25">
      <c r="A430" s="24" t="s">
        <v>75</v>
      </c>
      <c r="B430" s="37" t="s">
        <v>76</v>
      </c>
      <c r="C430" s="39">
        <v>25837</v>
      </c>
      <c r="D430" s="40">
        <v>626</v>
      </c>
      <c r="E430" s="26">
        <v>1987</v>
      </c>
      <c r="F430" s="26"/>
      <c r="G430" s="42" t="s">
        <v>113</v>
      </c>
      <c r="H430" s="43" t="s">
        <v>114</v>
      </c>
      <c r="I430" s="44" t="s">
        <v>114</v>
      </c>
      <c r="J430" s="45" t="s">
        <v>80</v>
      </c>
      <c r="K430" s="41" t="s">
        <v>1334</v>
      </c>
      <c r="L430" s="26" t="s">
        <v>81</v>
      </c>
      <c r="M430" s="26" t="s">
        <v>82</v>
      </c>
      <c r="N430" s="26" t="s">
        <v>150</v>
      </c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>
        <v>1</v>
      </c>
      <c r="AB430" s="26">
        <v>1</v>
      </c>
      <c r="AC430" s="26">
        <v>0</v>
      </c>
      <c r="AD430" s="26">
        <v>1</v>
      </c>
      <c r="AE430" s="26">
        <v>0</v>
      </c>
      <c r="AF430" s="26">
        <v>1</v>
      </c>
      <c r="AG430" s="26">
        <v>1</v>
      </c>
      <c r="AH430" s="26"/>
      <c r="AI430" s="26"/>
      <c r="AJ430" s="26"/>
      <c r="AK430" s="26"/>
      <c r="AL430" s="26"/>
      <c r="AM430" s="26"/>
      <c r="AN430" s="26"/>
      <c r="AO430" s="26"/>
      <c r="AP430" s="26"/>
      <c r="AQ430" s="26">
        <v>1</v>
      </c>
      <c r="AR430" s="26"/>
      <c r="AS430" s="26">
        <v>1</v>
      </c>
      <c r="AT430" s="26">
        <v>1</v>
      </c>
      <c r="AU430" s="46" t="e">
        <f t="shared" si="11"/>
        <v>#REF!</v>
      </c>
      <c r="AV430" s="35">
        <f t="shared" si="12"/>
        <v>10</v>
      </c>
      <c r="AW430" s="35" t="e">
        <f>(O430*#REF!)+(P430*#REF!)+(Q430*#REF!)+(R430*#REF!)+(S430*#REF!)+(T430*#REF!)+(U430*#REF!)+(V430*#REF!)+(W430*#REF!)+(X430*#REF!)+(Y430*#REF!)+(Z430*#REF!)+(AA430*#REF!)+(AB430*#REF!)+(AC430*#REF!)+(AD430*#REF!)+(AE430*#REF!)+(AF430*#REF!)+(AG430*#REF!)+(AH430*#REF!)+(AI430*#REF!)+(AJ430*#REF!)+(AK430*#REF!)+(AL430*#REF!)+(AM430*#REF!)+(AN430*#REF!)+(AO430*#REF!)+(AP430*#REF!)+(AQ430*#REF!)+(AR430*#REF!)+(AS430*#REF!)+(AT430*#REF!)</f>
        <v>#REF!</v>
      </c>
      <c r="AX430" s="35" t="e">
        <f>#REF!+#REF!+#REF!+#REF!+#REF!+#REF!+#REF!+#REF!+#REF!+#REF!</f>
        <v>#REF!</v>
      </c>
      <c r="AY430" s="45" t="s">
        <v>411</v>
      </c>
      <c r="AZ430" s="45" t="s">
        <v>1163</v>
      </c>
      <c r="BA430" s="45"/>
      <c r="BB430" s="45"/>
      <c r="BC430" s="45"/>
      <c r="BD430" s="45"/>
      <c r="BE430" s="26"/>
      <c r="BF430" s="26"/>
      <c r="BG430" s="26"/>
      <c r="BH430" s="26" t="s">
        <v>118</v>
      </c>
      <c r="BI430" s="26" t="s">
        <v>204</v>
      </c>
      <c r="BJ430" s="26" t="s">
        <v>102</v>
      </c>
      <c r="BK430" s="26"/>
      <c r="BL430" s="26" t="s">
        <v>528</v>
      </c>
      <c r="BM430" s="26"/>
      <c r="BN430" s="26" t="s">
        <v>128</v>
      </c>
      <c r="BO430" s="26"/>
      <c r="BP430" s="26">
        <v>1</v>
      </c>
      <c r="BQ430" s="26">
        <v>1</v>
      </c>
      <c r="BR430" s="26">
        <v>1</v>
      </c>
      <c r="BS430" s="26">
        <v>1</v>
      </c>
      <c r="BT430" s="26" t="s">
        <v>824</v>
      </c>
      <c r="BU430" s="42" t="s">
        <v>1164</v>
      </c>
      <c r="BV430" s="26" t="s">
        <v>1165</v>
      </c>
      <c r="BW430" s="26"/>
    </row>
    <row r="431" spans="1:75" ht="27" x14ac:dyDescent="0.25">
      <c r="A431" s="24" t="s">
        <v>75</v>
      </c>
      <c r="B431" s="37" t="s">
        <v>76</v>
      </c>
      <c r="C431" s="39">
        <v>25838</v>
      </c>
      <c r="D431" s="40">
        <v>627</v>
      </c>
      <c r="E431" s="26">
        <v>1980</v>
      </c>
      <c r="F431" s="26"/>
      <c r="G431" s="42" t="s">
        <v>276</v>
      </c>
      <c r="H431" s="43" t="s">
        <v>79</v>
      </c>
      <c r="I431" s="44" t="s">
        <v>206</v>
      </c>
      <c r="J431" s="45"/>
      <c r="K431" s="41" t="s">
        <v>1334</v>
      </c>
      <c r="L431" s="26" t="s">
        <v>81</v>
      </c>
      <c r="M431" s="26" t="s">
        <v>82</v>
      </c>
      <c r="N431" s="26" t="s">
        <v>150</v>
      </c>
      <c r="O431" s="26"/>
      <c r="P431" s="26"/>
      <c r="Q431" s="26"/>
      <c r="R431" s="26"/>
      <c r="S431" s="26">
        <v>0</v>
      </c>
      <c r="T431" s="26"/>
      <c r="U431" s="26"/>
      <c r="V431" s="26"/>
      <c r="W431" s="26"/>
      <c r="X431" s="26"/>
      <c r="Y431" s="26">
        <v>0</v>
      </c>
      <c r="Z431" s="26"/>
      <c r="AA431" s="26"/>
      <c r="AB431" s="26"/>
      <c r="AC431" s="26">
        <v>0</v>
      </c>
      <c r="AD431" s="26"/>
      <c r="AE431" s="26">
        <v>0</v>
      </c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46" t="e">
        <f t="shared" si="11"/>
        <v>#REF!</v>
      </c>
      <c r="AV431" s="35">
        <f t="shared" si="12"/>
        <v>4</v>
      </c>
      <c r="AW431" s="35" t="e">
        <f>(O431*#REF!)+(P431*#REF!)+(Q431*#REF!)+(R431*#REF!)+(S431*#REF!)+(T431*#REF!)+(U431*#REF!)+(V431*#REF!)+(W431*#REF!)+(X431*#REF!)+(Y431*#REF!)+(Z431*#REF!)+(AA431*#REF!)+(AB431*#REF!)+(AC431*#REF!)+(AD431*#REF!)+(AE431*#REF!)+(AF431*#REF!)+(AG431*#REF!)+(AH431*#REF!)+(AI431*#REF!)+(AJ431*#REF!)+(AK431*#REF!)+(AL431*#REF!)+(AM431*#REF!)+(AN431*#REF!)+(AO431*#REF!)+(AP431*#REF!)+(AQ431*#REF!)+(AR431*#REF!)+(AS431*#REF!)+(AT431*#REF!)</f>
        <v>#REF!</v>
      </c>
      <c r="AX431" s="35" t="e">
        <f>#REF!+#REF!+#REF!</f>
        <v>#REF!</v>
      </c>
      <c r="AY431" s="45"/>
      <c r="AZ431" s="45"/>
      <c r="BA431" s="45"/>
      <c r="BB431" s="45"/>
      <c r="BC431" s="45"/>
      <c r="BD431" s="45"/>
      <c r="BE431" s="26"/>
      <c r="BF431" s="26"/>
      <c r="BG431" s="26"/>
      <c r="BH431" s="26" t="s">
        <v>118</v>
      </c>
      <c r="BI431" s="26" t="s">
        <v>204</v>
      </c>
      <c r="BJ431" s="26" t="s">
        <v>83</v>
      </c>
      <c r="BK431" s="26"/>
      <c r="BL431" s="26" t="s">
        <v>588</v>
      </c>
      <c r="BM431" s="26"/>
      <c r="BN431" s="26" t="s">
        <v>128</v>
      </c>
      <c r="BO431" s="26"/>
      <c r="BP431" s="26"/>
      <c r="BQ431" s="26"/>
      <c r="BR431" s="26"/>
      <c r="BS431" s="26"/>
      <c r="BT431" s="26"/>
      <c r="BU431" s="42" t="s">
        <v>1002</v>
      </c>
      <c r="BV431" s="26" t="s">
        <v>1166</v>
      </c>
      <c r="BW431" s="26"/>
    </row>
    <row r="432" spans="1:75" ht="33.75" x14ac:dyDescent="0.25">
      <c r="A432" s="24" t="s">
        <v>75</v>
      </c>
      <c r="B432" s="37" t="s">
        <v>76</v>
      </c>
      <c r="C432" s="39">
        <v>25839</v>
      </c>
      <c r="D432" s="40">
        <v>628</v>
      </c>
      <c r="E432" s="26">
        <v>1956</v>
      </c>
      <c r="F432" s="26"/>
      <c r="G432" s="42" t="s">
        <v>113</v>
      </c>
      <c r="H432" s="43"/>
      <c r="I432" s="44" t="s">
        <v>175</v>
      </c>
      <c r="J432" s="45"/>
      <c r="K432" s="41" t="s">
        <v>1334</v>
      </c>
      <c r="L432" s="26" t="s">
        <v>81</v>
      </c>
      <c r="M432" s="26" t="s">
        <v>89</v>
      </c>
      <c r="N432" s="26" t="s">
        <v>333</v>
      </c>
      <c r="O432" s="26">
        <v>1</v>
      </c>
      <c r="P432" s="26">
        <v>1</v>
      </c>
      <c r="Q432" s="26">
        <v>1</v>
      </c>
      <c r="R432" s="26">
        <v>1</v>
      </c>
      <c r="S432" s="26">
        <v>1</v>
      </c>
      <c r="T432" s="26"/>
      <c r="U432" s="26">
        <v>1</v>
      </c>
      <c r="V432" s="26">
        <v>1</v>
      </c>
      <c r="W432" s="26">
        <v>1</v>
      </c>
      <c r="X432" s="26">
        <v>1</v>
      </c>
      <c r="Y432" s="26">
        <v>1</v>
      </c>
      <c r="Z432" s="26"/>
      <c r="AA432" s="26">
        <v>1</v>
      </c>
      <c r="AB432" s="26">
        <v>1</v>
      </c>
      <c r="AC432" s="26">
        <v>1</v>
      </c>
      <c r="AD432" s="26">
        <v>1</v>
      </c>
      <c r="AE432" s="26">
        <v>1</v>
      </c>
      <c r="AF432" s="26">
        <v>1</v>
      </c>
      <c r="AG432" s="26">
        <v>1</v>
      </c>
      <c r="AH432" s="26"/>
      <c r="AI432" s="26">
        <v>1</v>
      </c>
      <c r="AJ432" s="26"/>
      <c r="AK432" s="26"/>
      <c r="AL432" s="26">
        <v>0</v>
      </c>
      <c r="AM432" s="26"/>
      <c r="AN432" s="26"/>
      <c r="AO432" s="26"/>
      <c r="AP432" s="26">
        <v>1</v>
      </c>
      <c r="AQ432" s="26">
        <v>1</v>
      </c>
      <c r="AR432" s="26">
        <v>1</v>
      </c>
      <c r="AS432" s="26">
        <v>1</v>
      </c>
      <c r="AT432" s="26">
        <v>1</v>
      </c>
      <c r="AU432" s="46" t="e">
        <f t="shared" si="11"/>
        <v>#REF!</v>
      </c>
      <c r="AV432" s="35">
        <f t="shared" si="12"/>
        <v>24</v>
      </c>
      <c r="AW432" s="35" t="e">
        <f>(O432*#REF!)+(P432*#REF!)+(Q432*#REF!)+(R432*#REF!)+(S432*#REF!)+(T432*#REF!)+(U432*#REF!)+(V432*#REF!)+(W432*#REF!)+(X432*#REF!)+(Y432*#REF!)+(Z432*#REF!)+(AA432*#REF!)+(AB432*#REF!)+(AC432*#REF!)+(AD432*#REF!)+(AE432*#REF!)+(AF432*#REF!)+(AG432*#REF!)+(AH432*#REF!)+(AI432*#REF!)+(AJ432*#REF!)+(AK432*#REF!)+(AL432*#REF!)+(AM432*#REF!)+(AN432*#REF!)+(AO432*#REF!)+(AP432*#REF!)+(AQ432*#REF!)+(AR432*#REF!)+(AS432*#REF!)+(AT432*#REF!)</f>
        <v>#REF!</v>
      </c>
      <c r="AX432" s="35" t="e">
        <f>#REF!+#REF!+#REF!+#REF!+#REF!+#REF!+#REF!+#REF!+#REF!+#REF!+#REF!+#REF!+#REF!+#REF!+#REF!+#REF!+#REF!+#REF!+#REF!+#REF!+#REF!+#REF!+#REF!+#REF!</f>
        <v>#REF!</v>
      </c>
      <c r="AY432" s="45" t="s">
        <v>115</v>
      </c>
      <c r="AZ432" s="45" t="s">
        <v>115</v>
      </c>
      <c r="BA432" s="45" t="s">
        <v>140</v>
      </c>
      <c r="BB432" s="45" t="s">
        <v>411</v>
      </c>
      <c r="BC432" s="45"/>
      <c r="BD432" s="45" t="s">
        <v>117</v>
      </c>
      <c r="BE432" s="26" t="s">
        <v>95</v>
      </c>
      <c r="BF432" s="26"/>
      <c r="BG432" s="26"/>
      <c r="BH432" s="26" t="s">
        <v>95</v>
      </c>
      <c r="BI432" s="26" t="s">
        <v>486</v>
      </c>
      <c r="BJ432" s="26" t="s">
        <v>823</v>
      </c>
      <c r="BK432" s="26" t="s">
        <v>412</v>
      </c>
      <c r="BL432" s="26" t="s">
        <v>445</v>
      </c>
      <c r="BM432" s="26"/>
      <c r="BN432" s="26" t="s">
        <v>128</v>
      </c>
      <c r="BO432" s="26"/>
      <c r="BP432" s="26">
        <v>3</v>
      </c>
      <c r="BQ432" s="26">
        <v>2</v>
      </c>
      <c r="BR432" s="26">
        <v>2</v>
      </c>
      <c r="BS432" s="26">
        <v>2</v>
      </c>
      <c r="BT432" s="26" t="s">
        <v>965</v>
      </c>
      <c r="BU432" s="42" t="s">
        <v>862</v>
      </c>
      <c r="BV432" s="26"/>
      <c r="BW432" s="26"/>
    </row>
    <row r="433" spans="1:75" ht="45" x14ac:dyDescent="0.25">
      <c r="A433" s="24" t="s">
        <v>75</v>
      </c>
      <c r="B433" s="37" t="s">
        <v>76</v>
      </c>
      <c r="C433" s="50" t="s">
        <v>131</v>
      </c>
      <c r="D433" s="40">
        <v>629</v>
      </c>
      <c r="E433" s="26"/>
      <c r="F433" s="26"/>
      <c r="G433" s="42" t="s">
        <v>100</v>
      </c>
      <c r="H433" s="43"/>
      <c r="I433" s="44" t="s">
        <v>132</v>
      </c>
      <c r="J433" s="45"/>
      <c r="K433" s="41" t="s">
        <v>1334</v>
      </c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46"/>
      <c r="AV433" s="35"/>
      <c r="AW433" s="35"/>
      <c r="AX433" s="35"/>
      <c r="AY433" s="45"/>
      <c r="AZ433" s="45"/>
      <c r="BA433" s="45"/>
      <c r="BB433" s="45"/>
      <c r="BC433" s="45"/>
      <c r="BD433" s="45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42"/>
      <c r="BV433" s="51" t="s">
        <v>1167</v>
      </c>
      <c r="BW433" s="26"/>
    </row>
    <row r="434" spans="1:75" ht="112.5" x14ac:dyDescent="0.25">
      <c r="A434" s="24" t="s">
        <v>75</v>
      </c>
      <c r="B434" s="37" t="s">
        <v>76</v>
      </c>
      <c r="C434" s="39">
        <v>25840</v>
      </c>
      <c r="D434" s="40">
        <v>630</v>
      </c>
      <c r="E434" s="26">
        <v>2020</v>
      </c>
      <c r="F434" s="26"/>
      <c r="G434" s="42" t="s">
        <v>100</v>
      </c>
      <c r="H434" s="43"/>
      <c r="I434" s="44" t="s">
        <v>132</v>
      </c>
      <c r="J434" s="45"/>
      <c r="K434" s="41" t="s">
        <v>1334</v>
      </c>
      <c r="L434" s="26" t="s">
        <v>133</v>
      </c>
      <c r="M434" s="26" t="s">
        <v>230</v>
      </c>
      <c r="N434" s="26" t="s">
        <v>455</v>
      </c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46" t="e">
        <f t="shared" si="11"/>
        <v>#REF!</v>
      </c>
      <c r="AV434" s="35">
        <f t="shared" si="12"/>
        <v>0</v>
      </c>
      <c r="AW434" s="35" t="e">
        <f>(O434*#REF!)+(P434*#REF!)+(Q434*#REF!)+(R434*#REF!)+(S434*#REF!)+(T434*#REF!)+(U434*#REF!)+(V434*#REF!)+(W434*#REF!)+(X434*#REF!)+(Y434*#REF!)+(Z434*#REF!)+(AA434*#REF!)+(AB434*#REF!)+(AC434*#REF!)+(AD434*#REF!)+(AE434*#REF!)+(AF434*#REF!)+(AG434*#REF!)+(AH434*#REF!)+(AI434*#REF!)+(AJ434*#REF!)+(AK434*#REF!)+(AL434*#REF!)+(AM434*#REF!)+(AN434*#REF!)+(AO434*#REF!)+(AP434*#REF!)+(AQ434*#REF!)+(AR434*#REF!)+(AS434*#REF!)+(AT434*#REF!)</f>
        <v>#REF!</v>
      </c>
      <c r="AX434" s="35">
        <f>O78+P78+S78+X78+Y78+AF78+AG78+AQ78+AS78+AT78</f>
        <v>-1</v>
      </c>
      <c r="AY434" s="45"/>
      <c r="AZ434" s="45"/>
      <c r="BA434" s="45"/>
      <c r="BB434" s="45"/>
      <c r="BC434" s="45"/>
      <c r="BD434" s="45"/>
      <c r="BE434" s="26"/>
      <c r="BF434" s="26"/>
      <c r="BG434" s="26"/>
      <c r="BH434" s="26"/>
      <c r="BI434" s="26"/>
      <c r="BJ434" s="26"/>
      <c r="BK434" s="26"/>
      <c r="BL434" s="26"/>
      <c r="BM434" s="26" t="s">
        <v>1168</v>
      </c>
      <c r="BN434" s="26" t="s">
        <v>86</v>
      </c>
      <c r="BO434" s="26" t="s">
        <v>1169</v>
      </c>
      <c r="BP434" s="26"/>
      <c r="BQ434" s="26"/>
      <c r="BR434" s="26"/>
      <c r="BS434" s="26"/>
      <c r="BT434" s="26"/>
      <c r="BU434" s="42" t="s">
        <v>1158</v>
      </c>
      <c r="BV434" s="26"/>
      <c r="BW434" s="26"/>
    </row>
    <row r="435" spans="1:75" ht="146.25" x14ac:dyDescent="0.25">
      <c r="A435" s="24" t="s">
        <v>75</v>
      </c>
      <c r="B435" s="37" t="s">
        <v>76</v>
      </c>
      <c r="C435" s="39">
        <v>25841</v>
      </c>
      <c r="D435" s="40">
        <v>631</v>
      </c>
      <c r="E435" s="26">
        <v>1900</v>
      </c>
      <c r="F435" s="26"/>
      <c r="G435" s="42" t="s">
        <v>88</v>
      </c>
      <c r="H435" s="43"/>
      <c r="I435" s="44" t="s">
        <v>137</v>
      </c>
      <c r="J435" s="45"/>
      <c r="K435" s="41" t="s">
        <v>1334</v>
      </c>
      <c r="L435" s="26" t="s">
        <v>81</v>
      </c>
      <c r="M435" s="26" t="s">
        <v>82</v>
      </c>
      <c r="N435" s="26" t="s">
        <v>1170</v>
      </c>
      <c r="O435" s="26">
        <v>1</v>
      </c>
      <c r="P435" s="26">
        <v>1</v>
      </c>
      <c r="Q435" s="26">
        <v>-1</v>
      </c>
      <c r="R435" s="26">
        <v>0</v>
      </c>
      <c r="S435" s="26">
        <v>-1</v>
      </c>
      <c r="T435" s="26">
        <v>-1</v>
      </c>
      <c r="U435" s="26">
        <v>1</v>
      </c>
      <c r="V435" s="26">
        <v>-1</v>
      </c>
      <c r="W435" s="26">
        <v>0</v>
      </c>
      <c r="X435" s="26">
        <v>-1</v>
      </c>
      <c r="Y435" s="26">
        <v>-1</v>
      </c>
      <c r="Z435" s="26"/>
      <c r="AA435" s="26">
        <v>-1</v>
      </c>
      <c r="AB435" s="26">
        <v>-1</v>
      </c>
      <c r="AC435" s="26">
        <v>-1</v>
      </c>
      <c r="AD435" s="26">
        <v>-1</v>
      </c>
      <c r="AE435" s="26">
        <v>-1</v>
      </c>
      <c r="AF435" s="26">
        <v>1</v>
      </c>
      <c r="AG435" s="26">
        <v>-1</v>
      </c>
      <c r="AH435" s="26"/>
      <c r="AI435" s="26">
        <v>-1</v>
      </c>
      <c r="AJ435" s="26">
        <v>-1</v>
      </c>
      <c r="AK435" s="26"/>
      <c r="AL435" s="26"/>
      <c r="AM435" s="26"/>
      <c r="AN435" s="26">
        <v>-1</v>
      </c>
      <c r="AO435" s="26">
        <v>-1</v>
      </c>
      <c r="AP435" s="26">
        <v>-1</v>
      </c>
      <c r="AQ435" s="26">
        <v>0</v>
      </c>
      <c r="AR435" s="26">
        <v>0</v>
      </c>
      <c r="AS435" s="26">
        <v>-1</v>
      </c>
      <c r="AT435" s="26">
        <v>-1</v>
      </c>
      <c r="AU435" s="46" t="e">
        <f t="shared" si="11"/>
        <v>#REF!</v>
      </c>
      <c r="AV435" s="35">
        <f t="shared" si="12"/>
        <v>27</v>
      </c>
      <c r="AW435" s="35" t="e">
        <f>(O435*#REF!)+(P435*#REF!)+(Q435*#REF!)+(R435*#REF!)+(S435*#REF!)+(T435*#REF!)+(U435*#REF!)+(V435*#REF!)+(W435*#REF!)+(X435*#REF!)+(Y435*#REF!)+(Z435*#REF!)+(AA435*#REF!)+(AB435*#REF!)+(AC435*#REF!)+(AD435*#REF!)+(AE435*#REF!)+(AF435*#REF!)+(AG435*#REF!)+(AH435*#REF!)+(AI435*#REF!)+(AJ435*#REF!)+(AK435*#REF!)+(AL435*#REF!)+(AM435*#REF!)+(AN435*#REF!)+(AO435*#REF!)+(AP435*#REF!)+(AQ435*#REF!)+(AR435*#REF!)+(AS435*#REF!)+(AT435*#REF!)</f>
        <v>#REF!</v>
      </c>
      <c r="AX435" s="35" t="e">
        <f>#REF!+#REF!+#REF!+#REF!+#REF!+#REF!+#REF!+#REF!+#REF!+#REF!+#REF!+#REF!+#REF!+#REF!+#REF!+#REF!+#REF!+#REF!+#REF!+#REF!+#REF!+#REF!+#REF!+#REF!+#REF!+#REF!+#REF!</f>
        <v>#REF!</v>
      </c>
      <c r="AY435" s="45" t="s">
        <v>411</v>
      </c>
      <c r="AZ435" s="45" t="s">
        <v>92</v>
      </c>
      <c r="BA435" s="45" t="s">
        <v>93</v>
      </c>
      <c r="BB435" s="45" t="s">
        <v>576</v>
      </c>
      <c r="BC435" s="45"/>
      <c r="BD435" s="45"/>
      <c r="BE435" s="26" t="s">
        <v>84</v>
      </c>
      <c r="BF435" s="26"/>
      <c r="BG435" s="26"/>
      <c r="BH435" s="26" t="s">
        <v>84</v>
      </c>
      <c r="BI435" s="26" t="s">
        <v>342</v>
      </c>
      <c r="BJ435" s="26" t="s">
        <v>141</v>
      </c>
      <c r="BK435" s="26" t="s">
        <v>1171</v>
      </c>
      <c r="BL435" s="26" t="s">
        <v>279</v>
      </c>
      <c r="BM435" s="26"/>
      <c r="BN435" s="26" t="s">
        <v>1172</v>
      </c>
      <c r="BO435" s="26"/>
      <c r="BP435" s="26">
        <v>1</v>
      </c>
      <c r="BQ435" s="26">
        <v>1</v>
      </c>
      <c r="BR435" s="26">
        <v>1</v>
      </c>
      <c r="BS435" s="26">
        <v>1</v>
      </c>
      <c r="BT435" s="26" t="s">
        <v>766</v>
      </c>
      <c r="BU435" s="42"/>
      <c r="BV435" s="26" t="s">
        <v>1173</v>
      </c>
      <c r="BW435" s="26"/>
    </row>
    <row r="436" spans="1:75" ht="225" x14ac:dyDescent="0.25">
      <c r="A436" s="24" t="s">
        <v>75</v>
      </c>
      <c r="B436" s="37" t="s">
        <v>76</v>
      </c>
      <c r="C436" s="39">
        <v>25842</v>
      </c>
      <c r="D436" s="40">
        <v>632</v>
      </c>
      <c r="E436" s="26">
        <v>1903</v>
      </c>
      <c r="F436" s="26"/>
      <c r="G436" s="42" t="s">
        <v>100</v>
      </c>
      <c r="H436" s="43" t="s">
        <v>79</v>
      </c>
      <c r="I436" s="44" t="s">
        <v>101</v>
      </c>
      <c r="J436" s="45"/>
      <c r="K436" s="41" t="s">
        <v>1334</v>
      </c>
      <c r="L436" s="26" t="s">
        <v>133</v>
      </c>
      <c r="M436" s="26" t="s">
        <v>230</v>
      </c>
      <c r="N436" s="26" t="s">
        <v>935</v>
      </c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46" t="e">
        <f t="shared" si="11"/>
        <v>#REF!</v>
      </c>
      <c r="AV436" s="35">
        <f t="shared" si="12"/>
        <v>0</v>
      </c>
      <c r="AW436" s="35" t="e">
        <f>(O436*#REF!)+(P436*#REF!)+(Q436*#REF!)+(R436*#REF!)+(S436*#REF!)+(T436*#REF!)+(U436*#REF!)+(V436*#REF!)+(W436*#REF!)+(X436*#REF!)+(Y436*#REF!)+(Z436*#REF!)+(AA436*#REF!)+(AB436*#REF!)+(AC436*#REF!)+(AD436*#REF!)+(AE436*#REF!)+(AF436*#REF!)+(AG436*#REF!)+(AH436*#REF!)+(AI436*#REF!)+(AJ436*#REF!)+(AK436*#REF!)+(AL436*#REF!)+(AM436*#REF!)+(AN436*#REF!)+(AO436*#REF!)+(AP436*#REF!)+(AQ436*#REF!)+(AR436*#REF!)+(AS436*#REF!)+(AT436*#REF!)</f>
        <v>#REF!</v>
      </c>
      <c r="AX436" s="35">
        <f>O80+P80+S80+X80+Y80+AF80+AG80+AQ80+AS80+AT80</f>
        <v>0</v>
      </c>
      <c r="AY436" s="45"/>
      <c r="AZ436" s="45"/>
      <c r="BA436" s="45"/>
      <c r="BB436" s="45"/>
      <c r="BC436" s="45"/>
      <c r="BD436" s="45"/>
      <c r="BE436" s="26"/>
      <c r="BF436" s="26"/>
      <c r="BG436" s="26"/>
      <c r="BH436" s="26"/>
      <c r="BI436" s="26"/>
      <c r="BJ436" s="26"/>
      <c r="BK436" s="26"/>
      <c r="BL436" s="26"/>
      <c r="BM436" s="26" t="s">
        <v>1174</v>
      </c>
      <c r="BN436" s="26" t="s">
        <v>86</v>
      </c>
      <c r="BO436" s="26" t="s">
        <v>1175</v>
      </c>
      <c r="BP436" s="26"/>
      <c r="BQ436" s="26"/>
      <c r="BR436" s="26"/>
      <c r="BS436" s="26"/>
      <c r="BT436" s="26"/>
      <c r="BU436" s="42" t="s">
        <v>1138</v>
      </c>
      <c r="BV436" s="26" t="s">
        <v>773</v>
      </c>
      <c r="BW436" s="26"/>
    </row>
    <row r="437" spans="1:75" ht="101.25" x14ac:dyDescent="0.25">
      <c r="A437" s="24" t="s">
        <v>75</v>
      </c>
      <c r="B437" s="37" t="s">
        <v>76</v>
      </c>
      <c r="C437" s="39">
        <v>25843</v>
      </c>
      <c r="D437" s="40">
        <v>633</v>
      </c>
      <c r="E437" s="26">
        <v>1951</v>
      </c>
      <c r="F437" s="26"/>
      <c r="G437" s="42" t="s">
        <v>276</v>
      </c>
      <c r="H437" s="43" t="s">
        <v>79</v>
      </c>
      <c r="I437" s="44" t="s">
        <v>206</v>
      </c>
      <c r="J437" s="45"/>
      <c r="K437" s="41" t="s">
        <v>1334</v>
      </c>
      <c r="L437" s="26"/>
      <c r="M437" s="26" t="s">
        <v>328</v>
      </c>
      <c r="N437" s="26" t="s">
        <v>329</v>
      </c>
      <c r="O437" s="26"/>
      <c r="P437" s="26"/>
      <c r="Q437" s="26">
        <v>-1</v>
      </c>
      <c r="R437" s="26">
        <v>0</v>
      </c>
      <c r="S437" s="26">
        <v>1</v>
      </c>
      <c r="T437" s="26">
        <v>1</v>
      </c>
      <c r="U437" s="26">
        <v>1</v>
      </c>
      <c r="V437" s="26"/>
      <c r="W437" s="26">
        <v>-1</v>
      </c>
      <c r="X437" s="26">
        <v>0</v>
      </c>
      <c r="Y437" s="26">
        <v>1</v>
      </c>
      <c r="Z437" s="26"/>
      <c r="AA437" s="26">
        <v>0</v>
      </c>
      <c r="AB437" s="26">
        <v>1</v>
      </c>
      <c r="AC437" s="26"/>
      <c r="AD437" s="26">
        <v>1</v>
      </c>
      <c r="AE437" s="26">
        <v>-2</v>
      </c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>
        <v>1</v>
      </c>
      <c r="AU437" s="46" t="e">
        <f t="shared" si="11"/>
        <v>#REF!</v>
      </c>
      <c r="AV437" s="35">
        <f t="shared" si="12"/>
        <v>13</v>
      </c>
      <c r="AW437" s="35" t="e">
        <f>(O437*#REF!)+(P437*#REF!)+(Q437*#REF!)+(R437*#REF!)+(S437*#REF!)+(T437*#REF!)+(U437*#REF!)+(V437*#REF!)+(W437*#REF!)+(X437*#REF!)+(Y437*#REF!)+(Z437*#REF!)+(AA437*#REF!)+(AB437*#REF!)+(AC437*#REF!)+(AD437*#REF!)+(AE437*#REF!)+(AF437*#REF!)+(AG437*#REF!)+(AH437*#REF!)+(AI437*#REF!)+(AJ437*#REF!)+(AK437*#REF!)+(AL437*#REF!)+(AM437*#REF!)+(AN437*#REF!)+(AO437*#REF!)+(AP437*#REF!)+(AQ437*#REF!)+(AR437*#REF!)+(AS437*#REF!)+(AT437*#REF!)</f>
        <v>#REF!</v>
      </c>
      <c r="AX437" s="35" t="e">
        <f>#REF!+#REF!+#REF!+#REF!+#REF!+#REF!+#REF!+#REF!+#REF!+#REF!+#REF!+#REF!</f>
        <v>#REF!</v>
      </c>
      <c r="AY437" s="45"/>
      <c r="AZ437" s="45"/>
      <c r="BA437" s="45"/>
      <c r="BB437" s="45"/>
      <c r="BC437" s="45"/>
      <c r="BD437" s="45"/>
      <c r="BE437" s="26"/>
      <c r="BF437" s="26"/>
      <c r="BG437" s="26"/>
      <c r="BH437" s="26" t="s">
        <v>95</v>
      </c>
      <c r="BI437" s="26" t="s">
        <v>96</v>
      </c>
      <c r="BJ437" s="26" t="s">
        <v>823</v>
      </c>
      <c r="BK437" s="26"/>
      <c r="BL437" s="26" t="s">
        <v>445</v>
      </c>
      <c r="BM437" s="26"/>
      <c r="BN437" s="26" t="s">
        <v>128</v>
      </c>
      <c r="BO437" s="26"/>
      <c r="BP437" s="26">
        <v>2</v>
      </c>
      <c r="BQ437" s="26"/>
      <c r="BR437" s="26"/>
      <c r="BS437" s="26"/>
      <c r="BT437" s="26"/>
      <c r="BU437" s="42" t="s">
        <v>1176</v>
      </c>
      <c r="BV437" s="26" t="s">
        <v>1173</v>
      </c>
      <c r="BW437" s="26"/>
    </row>
    <row r="438" spans="1:75" ht="45" x14ac:dyDescent="0.25">
      <c r="A438" s="24" t="s">
        <v>75</v>
      </c>
      <c r="B438" s="37" t="s">
        <v>76</v>
      </c>
      <c r="C438" s="39">
        <v>25844</v>
      </c>
      <c r="D438" s="40">
        <v>634</v>
      </c>
      <c r="E438" s="26">
        <v>1910</v>
      </c>
      <c r="F438" s="26"/>
      <c r="G438" s="42" t="s">
        <v>78</v>
      </c>
      <c r="H438" s="43"/>
      <c r="I438" s="44" t="s">
        <v>137</v>
      </c>
      <c r="J438" s="45"/>
      <c r="K438" s="41" t="s">
        <v>1334</v>
      </c>
      <c r="L438" s="26" t="s">
        <v>133</v>
      </c>
      <c r="M438" s="26" t="s">
        <v>126</v>
      </c>
      <c r="N438" s="26" t="s">
        <v>97</v>
      </c>
      <c r="O438" s="26">
        <v>-1</v>
      </c>
      <c r="P438" s="26">
        <v>-1</v>
      </c>
      <c r="Q438" s="26"/>
      <c r="R438" s="26">
        <v>-1</v>
      </c>
      <c r="S438" s="26">
        <v>-1</v>
      </c>
      <c r="T438" s="26"/>
      <c r="U438" s="26"/>
      <c r="V438" s="26"/>
      <c r="W438" s="26">
        <v>-1</v>
      </c>
      <c r="X438" s="26">
        <v>-1</v>
      </c>
      <c r="Y438" s="26">
        <v>0</v>
      </c>
      <c r="Z438" s="26"/>
      <c r="AA438" s="26">
        <v>-1</v>
      </c>
      <c r="AB438" s="26">
        <v>-1</v>
      </c>
      <c r="AC438" s="26"/>
      <c r="AD438" s="26">
        <v>1</v>
      </c>
      <c r="AE438" s="26"/>
      <c r="AF438" s="26"/>
      <c r="AG438" s="26">
        <v>-1</v>
      </c>
      <c r="AH438" s="26"/>
      <c r="AI438" s="26"/>
      <c r="AJ438" s="26"/>
      <c r="AK438" s="26"/>
      <c r="AL438" s="26"/>
      <c r="AM438" s="26"/>
      <c r="AN438" s="26"/>
      <c r="AO438" s="26"/>
      <c r="AP438" s="26"/>
      <c r="AQ438" s="26">
        <v>-1</v>
      </c>
      <c r="AR438" s="26"/>
      <c r="AS438" s="26">
        <v>-1</v>
      </c>
      <c r="AT438" s="26">
        <v>-1</v>
      </c>
      <c r="AU438" s="46" t="e">
        <f t="shared" si="11"/>
        <v>#REF!</v>
      </c>
      <c r="AV438" s="35">
        <f t="shared" si="12"/>
        <v>14</v>
      </c>
      <c r="AW438" s="35" t="e">
        <f>(O438*#REF!)+(P438*#REF!)+(Q438*#REF!)+(R438*#REF!)+(S438*#REF!)+(T438*#REF!)+(U438*#REF!)+(V438*#REF!)+(W438*#REF!)+(X438*#REF!)+(Y438*#REF!)+(Z438*#REF!)+(AA438*#REF!)+(AB438*#REF!)+(AC438*#REF!)+(AD438*#REF!)+(AE438*#REF!)+(AF438*#REF!)+(AG438*#REF!)+(AH438*#REF!)+(AI438*#REF!)+(AJ438*#REF!)+(AK438*#REF!)+(AL438*#REF!)+(AM438*#REF!)+(AN438*#REF!)+(AO438*#REF!)+(AP438*#REF!)+(AQ438*#REF!)+(AR438*#REF!)+(AS438*#REF!)+(AT438*#REF!)</f>
        <v>#REF!</v>
      </c>
      <c r="AX438" s="35" t="e">
        <f>#REF!+#REF!+#REF!+#REF!+#REF!+#REF!+#REF!+#REF!+#REF!+#REF!+#REF!+#REF!+#REF!+#REF!</f>
        <v>#REF!</v>
      </c>
      <c r="AY438" s="45"/>
      <c r="AZ438" s="45" t="s">
        <v>576</v>
      </c>
      <c r="BA438" s="45"/>
      <c r="BB438" s="45"/>
      <c r="BC438" s="45"/>
      <c r="BD438" s="45"/>
      <c r="BE438" s="26"/>
      <c r="BF438" s="26"/>
      <c r="BG438" s="26"/>
      <c r="BH438" s="26" t="s">
        <v>118</v>
      </c>
      <c r="BI438" s="26" t="s">
        <v>204</v>
      </c>
      <c r="BJ438" s="26" t="s">
        <v>97</v>
      </c>
      <c r="BK438" s="26"/>
      <c r="BL438" s="26" t="s">
        <v>588</v>
      </c>
      <c r="BM438" s="26"/>
      <c r="BN438" s="26" t="s">
        <v>128</v>
      </c>
      <c r="BO438" s="26"/>
      <c r="BP438" s="26"/>
      <c r="BQ438" s="26"/>
      <c r="BR438" s="26"/>
      <c r="BS438" s="26"/>
      <c r="BT438" s="26"/>
      <c r="BU438" s="42" t="s">
        <v>1177</v>
      </c>
      <c r="BV438" s="26" t="s">
        <v>1173</v>
      </c>
      <c r="BW438" s="26"/>
    </row>
    <row r="439" spans="1:75" ht="123.75" x14ac:dyDescent="0.25">
      <c r="A439" s="24" t="s">
        <v>75</v>
      </c>
      <c r="B439" s="37" t="s">
        <v>76</v>
      </c>
      <c r="C439" s="39">
        <v>25845</v>
      </c>
      <c r="D439" s="40" t="s">
        <v>1178</v>
      </c>
      <c r="E439" s="26">
        <v>1961</v>
      </c>
      <c r="F439" s="26">
        <v>1</v>
      </c>
      <c r="G439" s="42" t="s">
        <v>100</v>
      </c>
      <c r="H439" s="43"/>
      <c r="I439" s="44" t="s">
        <v>132</v>
      </c>
      <c r="J439" s="45"/>
      <c r="K439" s="41" t="s">
        <v>1334</v>
      </c>
      <c r="L439" s="26" t="s">
        <v>133</v>
      </c>
      <c r="M439" s="26" t="s">
        <v>178</v>
      </c>
      <c r="N439" s="26" t="s">
        <v>464</v>
      </c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46" t="e">
        <f t="shared" si="11"/>
        <v>#REF!</v>
      </c>
      <c r="AV439" s="35">
        <f t="shared" si="12"/>
        <v>0</v>
      </c>
      <c r="AW439" s="35" t="e">
        <f>(O439*#REF!)+(P439*#REF!)+(Q439*#REF!)+(R439*#REF!)+(S439*#REF!)+(T439*#REF!)+(U439*#REF!)+(V439*#REF!)+(W439*#REF!)+(X439*#REF!)+(Y439*#REF!)+(Z439*#REF!)+(AA439*#REF!)+(AB439*#REF!)+(AC439*#REF!)+(AD439*#REF!)+(AE439*#REF!)+(AF439*#REF!)+(AG439*#REF!)+(AH439*#REF!)+(AI439*#REF!)+(AJ439*#REF!)+(AK439*#REF!)+(AL439*#REF!)+(AM439*#REF!)+(AN439*#REF!)+(AO439*#REF!)+(AP439*#REF!)+(AQ439*#REF!)+(AR439*#REF!)+(AS439*#REF!)+(AT439*#REF!)</f>
        <v>#REF!</v>
      </c>
      <c r="AX439" s="35">
        <f>O83+P83+S83+X83+Y83+AF83+AG83+AQ83+AS83+AT83</f>
        <v>0</v>
      </c>
      <c r="AY439" s="45"/>
      <c r="AZ439" s="45"/>
      <c r="BA439" s="45"/>
      <c r="BB439" s="45"/>
      <c r="BC439" s="45"/>
      <c r="BD439" s="45"/>
      <c r="BE439" s="26"/>
      <c r="BF439" s="26"/>
      <c r="BG439" s="26"/>
      <c r="BH439" s="26"/>
      <c r="BI439" s="26"/>
      <c r="BJ439" s="26"/>
      <c r="BK439" s="26"/>
      <c r="BL439" s="26"/>
      <c r="BM439" s="26" t="s">
        <v>1179</v>
      </c>
      <c r="BN439" s="26" t="s">
        <v>86</v>
      </c>
      <c r="BO439" s="26" t="s">
        <v>1180</v>
      </c>
      <c r="BP439" s="26"/>
      <c r="BQ439" s="26"/>
      <c r="BR439" s="26"/>
      <c r="BS439" s="26"/>
      <c r="BT439" s="26"/>
      <c r="BU439" s="42" t="s">
        <v>1181</v>
      </c>
      <c r="BV439" s="26" t="s">
        <v>522</v>
      </c>
      <c r="BW439" s="26"/>
    </row>
    <row r="440" spans="1:75" ht="135" x14ac:dyDescent="0.25">
      <c r="A440" s="24" t="s">
        <v>75</v>
      </c>
      <c r="B440" s="37" t="s">
        <v>76</v>
      </c>
      <c r="C440" s="39">
        <v>25846</v>
      </c>
      <c r="D440" s="40" t="s">
        <v>1182</v>
      </c>
      <c r="E440" s="26">
        <v>1962</v>
      </c>
      <c r="F440" s="26">
        <v>2</v>
      </c>
      <c r="G440" s="42" t="s">
        <v>100</v>
      </c>
      <c r="H440" s="43" t="s">
        <v>79</v>
      </c>
      <c r="I440" s="44" t="s">
        <v>101</v>
      </c>
      <c r="J440" s="45"/>
      <c r="K440" s="41" t="s">
        <v>1334</v>
      </c>
      <c r="L440" s="26" t="s">
        <v>133</v>
      </c>
      <c r="M440" s="26" t="s">
        <v>230</v>
      </c>
      <c r="N440" s="26" t="s">
        <v>653</v>
      </c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46" t="e">
        <f t="shared" si="11"/>
        <v>#REF!</v>
      </c>
      <c r="AV440" s="35">
        <f t="shared" si="12"/>
        <v>0</v>
      </c>
      <c r="AW440" s="35" t="e">
        <f>(O440*#REF!)+(P440*#REF!)+(Q440*#REF!)+(R440*#REF!)+(S440*#REF!)+(T440*#REF!)+(U440*#REF!)+(V440*#REF!)+(W440*#REF!)+(X440*#REF!)+(Y440*#REF!)+(Z440*#REF!)+(AA440*#REF!)+(AB440*#REF!)+(AC440*#REF!)+(AD440*#REF!)+(AE440*#REF!)+(AF440*#REF!)+(AG440*#REF!)+(AH440*#REF!)+(AI440*#REF!)+(AJ440*#REF!)+(AK440*#REF!)+(AL440*#REF!)+(AM440*#REF!)+(AN440*#REF!)+(AO440*#REF!)+(AP440*#REF!)+(AQ440*#REF!)+(AR440*#REF!)+(AS440*#REF!)+(AT440*#REF!)</f>
        <v>#REF!</v>
      </c>
      <c r="AX440" s="35">
        <f>O84+P84+S84+X84+Y84+AF84+AG84+AQ84+AS84+AT84</f>
        <v>5</v>
      </c>
      <c r="AY440" s="45"/>
      <c r="AZ440" s="45"/>
      <c r="BA440" s="45"/>
      <c r="BB440" s="45"/>
      <c r="BC440" s="45"/>
      <c r="BD440" s="45"/>
      <c r="BE440" s="26"/>
      <c r="BF440" s="26"/>
      <c r="BG440" s="26"/>
      <c r="BH440" s="26"/>
      <c r="BI440" s="26"/>
      <c r="BJ440" s="26"/>
      <c r="BK440" s="26"/>
      <c r="BL440" s="26"/>
      <c r="BM440" s="26" t="s">
        <v>1183</v>
      </c>
      <c r="BN440" s="26" t="s">
        <v>86</v>
      </c>
      <c r="BO440" s="26" t="s">
        <v>1184</v>
      </c>
      <c r="BP440" s="26"/>
      <c r="BQ440" s="26"/>
      <c r="BR440" s="26"/>
      <c r="BS440" s="26"/>
      <c r="BT440" s="26"/>
      <c r="BU440" s="42" t="s">
        <v>1181</v>
      </c>
      <c r="BV440" s="26" t="s">
        <v>1166</v>
      </c>
      <c r="BW440" s="26"/>
    </row>
    <row r="441" spans="1:75" ht="56.25" x14ac:dyDescent="0.25">
      <c r="A441" s="24" t="s">
        <v>75</v>
      </c>
      <c r="B441" s="37" t="s">
        <v>76</v>
      </c>
      <c r="C441" s="39">
        <v>25847</v>
      </c>
      <c r="D441" s="40" t="s">
        <v>1185</v>
      </c>
      <c r="E441" s="26">
        <v>1961</v>
      </c>
      <c r="F441" s="26">
        <v>3</v>
      </c>
      <c r="G441" s="42" t="s">
        <v>100</v>
      </c>
      <c r="H441" s="43"/>
      <c r="I441" s="44" t="s">
        <v>132</v>
      </c>
      <c r="J441" s="45"/>
      <c r="K441" s="41" t="s">
        <v>1334</v>
      </c>
      <c r="L441" s="26" t="s">
        <v>133</v>
      </c>
      <c r="M441" s="26" t="s">
        <v>178</v>
      </c>
      <c r="N441" s="26" t="s">
        <v>612</v>
      </c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46"/>
      <c r="AV441" s="35"/>
      <c r="AW441" s="35"/>
      <c r="AX441" s="35"/>
      <c r="AY441" s="45"/>
      <c r="AZ441" s="45"/>
      <c r="BA441" s="45"/>
      <c r="BB441" s="45"/>
      <c r="BC441" s="45"/>
      <c r="BD441" s="45"/>
      <c r="BE441" s="26"/>
      <c r="BF441" s="26"/>
      <c r="BG441" s="26"/>
      <c r="BH441" s="26"/>
      <c r="BI441" s="26"/>
      <c r="BJ441" s="26"/>
      <c r="BK441" s="26"/>
      <c r="BL441" s="26"/>
      <c r="BM441" s="26" t="s">
        <v>879</v>
      </c>
      <c r="BN441" s="26" t="s">
        <v>86</v>
      </c>
      <c r="BO441" s="26" t="s">
        <v>1186</v>
      </c>
      <c r="BP441" s="26"/>
      <c r="BQ441" s="26"/>
      <c r="BR441" s="26"/>
      <c r="BS441" s="26"/>
      <c r="BT441" s="26"/>
      <c r="BU441" s="42" t="s">
        <v>1187</v>
      </c>
      <c r="BV441" s="26"/>
      <c r="BW441" s="26"/>
    </row>
    <row r="442" spans="1:75" ht="146.25" x14ac:dyDescent="0.25">
      <c r="A442" s="24" t="s">
        <v>75</v>
      </c>
      <c r="B442" s="37" t="s">
        <v>76</v>
      </c>
      <c r="C442" s="39">
        <v>25848</v>
      </c>
      <c r="D442" s="40">
        <v>636</v>
      </c>
      <c r="E442" s="26">
        <v>1929</v>
      </c>
      <c r="F442" s="26"/>
      <c r="G442" s="42" t="s">
        <v>186</v>
      </c>
      <c r="H442" s="43"/>
      <c r="I442" s="44" t="s">
        <v>137</v>
      </c>
      <c r="J442" s="45"/>
      <c r="K442" s="41" t="s">
        <v>1334</v>
      </c>
      <c r="L442" s="26" t="s">
        <v>81</v>
      </c>
      <c r="M442" s="26" t="s">
        <v>170</v>
      </c>
      <c r="N442" s="26" t="s">
        <v>822</v>
      </c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>
        <v>-1</v>
      </c>
      <c r="AT442" s="26">
        <v>-1</v>
      </c>
      <c r="AU442" s="46" t="e">
        <f t="shared" si="11"/>
        <v>#REF!</v>
      </c>
      <c r="AV442" s="35">
        <f t="shared" si="12"/>
        <v>2</v>
      </c>
      <c r="AW442" s="35" t="e">
        <f>(O442*#REF!)+(P442*#REF!)+(Q442*#REF!)+(R442*#REF!)+(S442*#REF!)+(T442*#REF!)+(U442*#REF!)+(V442*#REF!)+(W442*#REF!)+(X442*#REF!)+(Y442*#REF!)+(Z442*#REF!)+(AA442*#REF!)+(AB442*#REF!)+(AC442*#REF!)+(AD442*#REF!)+(AE442*#REF!)+(AF442*#REF!)+(AG442*#REF!)+(AH442*#REF!)+(AI442*#REF!)+(AJ442*#REF!)+(AK442*#REF!)+(AL442*#REF!)+(AM442*#REF!)+(AN442*#REF!)+(AO442*#REF!)+(AP442*#REF!)+(AQ442*#REF!)+(AR442*#REF!)+(AS442*#REF!)+(AT442*#REF!)</f>
        <v>#REF!</v>
      </c>
      <c r="AX442" s="35" t="e">
        <f>#REF!+#REF!</f>
        <v>#REF!</v>
      </c>
      <c r="AY442" s="45"/>
      <c r="AZ442" s="45"/>
      <c r="BA442" s="45"/>
      <c r="BB442" s="45"/>
      <c r="BC442" s="45"/>
      <c r="BD442" s="45"/>
      <c r="BE442" s="26"/>
      <c r="BF442" s="26"/>
      <c r="BG442" s="26"/>
      <c r="BH442" s="26"/>
      <c r="BI442" s="26"/>
      <c r="BJ442" s="26" t="s">
        <v>141</v>
      </c>
      <c r="BK442" s="26"/>
      <c r="BL442" s="26"/>
      <c r="BM442" s="26" t="s">
        <v>1188</v>
      </c>
      <c r="BN442" s="26" t="s">
        <v>638</v>
      </c>
      <c r="BO442" s="26"/>
      <c r="BP442" s="26"/>
      <c r="BQ442" s="26"/>
      <c r="BR442" s="26"/>
      <c r="BS442" s="26"/>
      <c r="BT442" s="26"/>
      <c r="BU442" s="42" t="s">
        <v>1189</v>
      </c>
      <c r="BV442" s="26"/>
      <c r="BW442" s="26"/>
    </row>
    <row r="443" spans="1:75" ht="33.75" x14ac:dyDescent="0.25">
      <c r="A443" s="24" t="s">
        <v>75</v>
      </c>
      <c r="B443" s="37" t="s">
        <v>76</v>
      </c>
      <c r="C443" s="50" t="s">
        <v>131</v>
      </c>
      <c r="D443" s="40">
        <v>637</v>
      </c>
      <c r="E443" s="26"/>
      <c r="F443" s="26"/>
      <c r="G443" s="42" t="s">
        <v>100</v>
      </c>
      <c r="H443" s="43"/>
      <c r="I443" s="44" t="s">
        <v>132</v>
      </c>
      <c r="J443" s="45"/>
      <c r="K443" s="41" t="s">
        <v>1334</v>
      </c>
      <c r="L443" s="26" t="s">
        <v>133</v>
      </c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46"/>
      <c r="AV443" s="35"/>
      <c r="AW443" s="35"/>
      <c r="AX443" s="35"/>
      <c r="AY443" s="45"/>
      <c r="AZ443" s="45"/>
      <c r="BA443" s="45"/>
      <c r="BB443" s="45"/>
      <c r="BC443" s="45"/>
      <c r="BD443" s="45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42" t="s">
        <v>483</v>
      </c>
      <c r="BV443" s="26"/>
      <c r="BW443" s="26"/>
    </row>
    <row r="444" spans="1:75" ht="157.5" x14ac:dyDescent="0.25">
      <c r="A444" s="24" t="s">
        <v>75</v>
      </c>
      <c r="B444" s="37" t="s">
        <v>76</v>
      </c>
      <c r="C444" s="39">
        <v>25849</v>
      </c>
      <c r="D444" s="40">
        <v>638</v>
      </c>
      <c r="E444" s="26">
        <v>2054</v>
      </c>
      <c r="F444" s="26"/>
      <c r="G444" s="42" t="s">
        <v>100</v>
      </c>
      <c r="H444" s="43"/>
      <c r="I444" s="44" t="s">
        <v>132</v>
      </c>
      <c r="J444" s="45"/>
      <c r="K444" s="41" t="s">
        <v>1334</v>
      </c>
      <c r="L444" s="26" t="s">
        <v>133</v>
      </c>
      <c r="M444" s="26" t="s">
        <v>230</v>
      </c>
      <c r="N444" s="26" t="s">
        <v>653</v>
      </c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46" t="e">
        <f t="shared" si="11"/>
        <v>#REF!</v>
      </c>
      <c r="AV444" s="35">
        <f t="shared" si="12"/>
        <v>0</v>
      </c>
      <c r="AW444" s="35" t="e">
        <f>(O444*#REF!)+(P444*#REF!)+(Q444*#REF!)+(R444*#REF!)+(S444*#REF!)+(T444*#REF!)+(U444*#REF!)+(V444*#REF!)+(W444*#REF!)+(X444*#REF!)+(Y444*#REF!)+(Z444*#REF!)+(AA444*#REF!)+(AB444*#REF!)+(AC444*#REF!)+(AD444*#REF!)+(AE444*#REF!)+(AF444*#REF!)+(AG444*#REF!)+(AH444*#REF!)+(AI444*#REF!)+(AJ444*#REF!)+(AK444*#REF!)+(AL444*#REF!)+(AM444*#REF!)+(AN444*#REF!)+(AO444*#REF!)+(AP444*#REF!)+(AQ444*#REF!)+(AR444*#REF!)+(AS444*#REF!)+(AT444*#REF!)</f>
        <v>#REF!</v>
      </c>
      <c r="AX444" s="35">
        <f>O86+P86+S86+X86+Y86+AF86+AG86+AQ86+AS86+AT86</f>
        <v>0</v>
      </c>
      <c r="AY444" s="45"/>
      <c r="AZ444" s="45"/>
      <c r="BA444" s="45"/>
      <c r="BB444" s="45"/>
      <c r="BC444" s="45"/>
      <c r="BD444" s="45"/>
      <c r="BE444" s="26"/>
      <c r="BF444" s="26"/>
      <c r="BG444" s="26"/>
      <c r="BH444" s="26"/>
      <c r="BI444" s="26"/>
      <c r="BJ444" s="26"/>
      <c r="BK444" s="26"/>
      <c r="BL444" s="26"/>
      <c r="BM444" s="26" t="s">
        <v>1190</v>
      </c>
      <c r="BN444" s="26" t="s">
        <v>86</v>
      </c>
      <c r="BO444" s="26" t="s">
        <v>1191</v>
      </c>
      <c r="BP444" s="26"/>
      <c r="BQ444" s="26"/>
      <c r="BR444" s="26"/>
      <c r="BS444" s="26"/>
      <c r="BT444" s="26"/>
      <c r="BU444" s="42" t="s">
        <v>1181</v>
      </c>
      <c r="BV444" s="26"/>
      <c r="BW444" s="26" t="s">
        <v>130</v>
      </c>
    </row>
    <row r="445" spans="1:75" ht="135" x14ac:dyDescent="0.25">
      <c r="A445" s="24" t="s">
        <v>75</v>
      </c>
      <c r="B445" s="37" t="s">
        <v>76</v>
      </c>
      <c r="C445" s="39">
        <v>25850</v>
      </c>
      <c r="D445" s="40">
        <v>639</v>
      </c>
      <c r="E445" s="26">
        <v>2026</v>
      </c>
      <c r="F445" s="26"/>
      <c r="G445" s="42" t="s">
        <v>100</v>
      </c>
      <c r="H445" s="43"/>
      <c r="I445" s="44" t="s">
        <v>132</v>
      </c>
      <c r="J445" s="45"/>
      <c r="K445" s="41" t="s">
        <v>1334</v>
      </c>
      <c r="L445" s="26" t="s">
        <v>133</v>
      </c>
      <c r="M445" s="26" t="s">
        <v>178</v>
      </c>
      <c r="N445" s="26" t="s">
        <v>612</v>
      </c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46" t="e">
        <f t="shared" si="11"/>
        <v>#REF!</v>
      </c>
      <c r="AV445" s="35">
        <f t="shared" si="12"/>
        <v>0</v>
      </c>
      <c r="AW445" s="35" t="e">
        <f>(O445*#REF!)+(P445*#REF!)+(Q445*#REF!)+(R445*#REF!)+(S445*#REF!)+(T445*#REF!)+(U445*#REF!)+(V445*#REF!)+(W445*#REF!)+(X445*#REF!)+(Y445*#REF!)+(Z445*#REF!)+(AA445*#REF!)+(AB445*#REF!)+(AC445*#REF!)+(AD445*#REF!)+(AE445*#REF!)+(AF445*#REF!)+(AG445*#REF!)+(AH445*#REF!)+(AI445*#REF!)+(AJ445*#REF!)+(AK445*#REF!)+(AL445*#REF!)+(AM445*#REF!)+(AN445*#REF!)+(AO445*#REF!)+(AP445*#REF!)+(AQ445*#REF!)+(AR445*#REF!)+(AS445*#REF!)+(AT445*#REF!)</f>
        <v>#REF!</v>
      </c>
      <c r="AX445" s="35">
        <f>O87+P87+S87+X87+Y87+AF87+AG87+AQ87+AS87+AT87</f>
        <v>-5</v>
      </c>
      <c r="AY445" s="45"/>
      <c r="AZ445" s="45"/>
      <c r="BA445" s="45"/>
      <c r="BB445" s="45"/>
      <c r="BC445" s="45"/>
      <c r="BD445" s="45"/>
      <c r="BE445" s="26"/>
      <c r="BF445" s="26"/>
      <c r="BG445" s="26"/>
      <c r="BH445" s="26"/>
      <c r="BI445" s="26"/>
      <c r="BJ445" s="26"/>
      <c r="BK445" s="26"/>
      <c r="BL445" s="26"/>
      <c r="BM445" s="26" t="s">
        <v>1192</v>
      </c>
      <c r="BN445" s="26" t="s">
        <v>86</v>
      </c>
      <c r="BO445" s="26"/>
      <c r="BP445" s="26"/>
      <c r="BQ445" s="26"/>
      <c r="BR445" s="26"/>
      <c r="BS445" s="26"/>
      <c r="BT445" s="26"/>
      <c r="BU445" s="42" t="s">
        <v>1138</v>
      </c>
      <c r="BV445" s="26" t="s">
        <v>1193</v>
      </c>
      <c r="BW445" s="26" t="s">
        <v>130</v>
      </c>
    </row>
    <row r="446" spans="1:75" ht="56.25" x14ac:dyDescent="0.25">
      <c r="A446" s="24" t="s">
        <v>75</v>
      </c>
      <c r="B446" s="37" t="s">
        <v>76</v>
      </c>
      <c r="C446" s="39">
        <v>25851</v>
      </c>
      <c r="D446" s="40">
        <v>640</v>
      </c>
      <c r="E446" s="26">
        <v>2004</v>
      </c>
      <c r="F446" s="26"/>
      <c r="G446" s="42" t="s">
        <v>113</v>
      </c>
      <c r="H446" s="43" t="s">
        <v>114</v>
      </c>
      <c r="I446" s="44" t="s">
        <v>114</v>
      </c>
      <c r="J446" s="45"/>
      <c r="K446" s="41" t="s">
        <v>1334</v>
      </c>
      <c r="L446" s="26" t="s">
        <v>81</v>
      </c>
      <c r="M446" s="26" t="s">
        <v>89</v>
      </c>
      <c r="N446" s="26" t="s">
        <v>90</v>
      </c>
      <c r="O446" s="26"/>
      <c r="P446" s="26"/>
      <c r="Q446" s="26"/>
      <c r="R446" s="26">
        <v>1</v>
      </c>
      <c r="S446" s="26">
        <v>1</v>
      </c>
      <c r="T446" s="26"/>
      <c r="U446" s="26"/>
      <c r="V446" s="26"/>
      <c r="W446" s="26">
        <v>0</v>
      </c>
      <c r="X446" s="26"/>
      <c r="Y446" s="26">
        <v>1</v>
      </c>
      <c r="Z446" s="26"/>
      <c r="AA446" s="26">
        <v>1</v>
      </c>
      <c r="AB446" s="26">
        <v>1</v>
      </c>
      <c r="AC446" s="26">
        <v>2</v>
      </c>
      <c r="AD446" s="26">
        <v>1</v>
      </c>
      <c r="AE446" s="26">
        <v>1</v>
      </c>
      <c r="AF446" s="26">
        <v>1</v>
      </c>
      <c r="AG446" s="26">
        <v>-1</v>
      </c>
      <c r="AH446" s="26"/>
      <c r="AI446" s="26"/>
      <c r="AJ446" s="26"/>
      <c r="AK446" s="26"/>
      <c r="AL446" s="26"/>
      <c r="AM446" s="26"/>
      <c r="AN446" s="26"/>
      <c r="AO446" s="26"/>
      <c r="AP446" s="26"/>
      <c r="AQ446" s="26">
        <v>1</v>
      </c>
      <c r="AR446" s="26"/>
      <c r="AS446" s="26">
        <v>1</v>
      </c>
      <c r="AT446" s="26">
        <v>1</v>
      </c>
      <c r="AU446" s="46" t="e">
        <f t="shared" si="11"/>
        <v>#REF!</v>
      </c>
      <c r="AV446" s="35">
        <f t="shared" si="12"/>
        <v>14</v>
      </c>
      <c r="AW446" s="35" t="e">
        <f>(O446*#REF!)+(P446*#REF!)+(Q446*#REF!)+(R446*#REF!)+(S446*#REF!)+(T446*#REF!)+(U446*#REF!)+(V446*#REF!)+(W446*#REF!)+(X446*#REF!)+(Y446*#REF!)+(Z446*#REF!)+(AA446*#REF!)+(AB446*#REF!)+(AC446*#REF!)+(AD446*#REF!)+(AE446*#REF!)+(AF446*#REF!)+(AG446*#REF!)+(AH446*#REF!)+(AI446*#REF!)+(AJ446*#REF!)+(AK446*#REF!)+(AL446*#REF!)+(AM446*#REF!)+(AN446*#REF!)+(AO446*#REF!)+(AP446*#REF!)+(AQ446*#REF!)+(AR446*#REF!)+(AS446*#REF!)+(AT446*#REF!)</f>
        <v>#REF!</v>
      </c>
      <c r="AX446" s="35" t="e">
        <f>#REF!+#REF!+#REF!+#REF!+#REF!+#REF!+#REF!+#REF!+#REF!+#REF!+#REF!+#REF!+#REF!+#REF!</f>
        <v>#REF!</v>
      </c>
      <c r="AY446" s="45" t="s">
        <v>411</v>
      </c>
      <c r="AZ446" s="45" t="s">
        <v>576</v>
      </c>
      <c r="BA446" s="45"/>
      <c r="BB446" s="45"/>
      <c r="BC446" s="45"/>
      <c r="BD446" s="45"/>
      <c r="BE446" s="26" t="s">
        <v>95</v>
      </c>
      <c r="BF446" s="26"/>
      <c r="BG446" s="26"/>
      <c r="BH446" s="26" t="s">
        <v>118</v>
      </c>
      <c r="BI446" s="26" t="s">
        <v>164</v>
      </c>
      <c r="BJ446" s="26" t="s">
        <v>150</v>
      </c>
      <c r="BK446" s="26" t="s">
        <v>264</v>
      </c>
      <c r="BL446" s="26" t="s">
        <v>1194</v>
      </c>
      <c r="BM446" s="26"/>
      <c r="BN446" s="26" t="s">
        <v>128</v>
      </c>
      <c r="BO446" s="26"/>
      <c r="BP446" s="26"/>
      <c r="BQ446" s="26"/>
      <c r="BR446" s="26"/>
      <c r="BS446" s="26">
        <v>2</v>
      </c>
      <c r="BT446" s="26"/>
      <c r="BU446" s="42" t="s">
        <v>1195</v>
      </c>
      <c r="BV446" s="26" t="s">
        <v>1196</v>
      </c>
      <c r="BW446" s="26"/>
    </row>
    <row r="447" spans="1:75" ht="33.75" x14ac:dyDescent="0.25">
      <c r="A447" s="24" t="s">
        <v>75</v>
      </c>
      <c r="B447" s="37" t="s">
        <v>76</v>
      </c>
      <c r="C447" s="39">
        <v>25852</v>
      </c>
      <c r="D447" s="40">
        <v>641</v>
      </c>
      <c r="E447" s="26">
        <v>1964</v>
      </c>
      <c r="F447" s="26"/>
      <c r="G447" s="42" t="s">
        <v>78</v>
      </c>
      <c r="H447" s="43"/>
      <c r="I447" s="44" t="s">
        <v>137</v>
      </c>
      <c r="J447" s="45"/>
      <c r="K447" s="41" t="s">
        <v>1334</v>
      </c>
      <c r="L447" s="26" t="s">
        <v>81</v>
      </c>
      <c r="M447" s="26" t="s">
        <v>82</v>
      </c>
      <c r="N447" s="26" t="s">
        <v>104</v>
      </c>
      <c r="O447" s="26">
        <v>-1</v>
      </c>
      <c r="P447" s="26">
        <v>0</v>
      </c>
      <c r="Q447" s="26">
        <v>-1</v>
      </c>
      <c r="R447" s="26">
        <v>0</v>
      </c>
      <c r="S447" s="26">
        <v>-1</v>
      </c>
      <c r="T447" s="26">
        <v>1</v>
      </c>
      <c r="U447" s="26">
        <v>0</v>
      </c>
      <c r="V447" s="26">
        <v>-1</v>
      </c>
      <c r="W447" s="26">
        <v>-1</v>
      </c>
      <c r="X447" s="26">
        <v>0</v>
      </c>
      <c r="Y447" s="26">
        <v>-1</v>
      </c>
      <c r="Z447" s="26"/>
      <c r="AA447" s="26">
        <v>-1</v>
      </c>
      <c r="AB447" s="26">
        <v>-1</v>
      </c>
      <c r="AC447" s="26">
        <v>-1</v>
      </c>
      <c r="AD447" s="26">
        <v>0</v>
      </c>
      <c r="AE447" s="26">
        <v>-1</v>
      </c>
      <c r="AF447" s="26">
        <v>-1</v>
      </c>
      <c r="AG447" s="26">
        <v>-1</v>
      </c>
      <c r="AH447" s="26">
        <v>-1</v>
      </c>
      <c r="AI447" s="26">
        <v>-1</v>
      </c>
      <c r="AJ447" s="26">
        <v>-1</v>
      </c>
      <c r="AK447" s="26"/>
      <c r="AL447" s="26"/>
      <c r="AM447" s="26">
        <v>-1</v>
      </c>
      <c r="AN447" s="26">
        <v>-1</v>
      </c>
      <c r="AO447" s="26">
        <v>-1</v>
      </c>
      <c r="AP447" s="26">
        <v>-1</v>
      </c>
      <c r="AQ447" s="26">
        <v>-1</v>
      </c>
      <c r="AR447" s="26"/>
      <c r="AS447" s="26">
        <v>-1</v>
      </c>
      <c r="AT447" s="26">
        <v>0</v>
      </c>
      <c r="AU447" s="46" t="e">
        <f t="shared" ref="AU447:AU515" si="13">AW447/AX447</f>
        <v>#REF!</v>
      </c>
      <c r="AV447" s="35">
        <f t="shared" si="12"/>
        <v>28</v>
      </c>
      <c r="AW447" s="35" t="e">
        <f>(O447*#REF!)+(P447*#REF!)+(Q447*#REF!)+(R447*#REF!)+(S447*#REF!)+(T447*#REF!)+(U447*#REF!)+(V447*#REF!)+(W447*#REF!)+(X447*#REF!)+(Y447*#REF!)+(Z447*#REF!)+(AA447*#REF!)+(AB447*#REF!)+(AC447*#REF!)+(AD447*#REF!)+(AE447*#REF!)+(AF447*#REF!)+(AG447*#REF!)+(AH447*#REF!)+(AI447*#REF!)+(AJ447*#REF!)+(AK447*#REF!)+(AL447*#REF!)+(AM447*#REF!)+(AN447*#REF!)+(AO447*#REF!)+(AP447*#REF!)+(AQ447*#REF!)+(AR447*#REF!)+(AS447*#REF!)+(AT447*#REF!)</f>
        <v>#REF!</v>
      </c>
      <c r="AX447" s="35" t="e">
        <f>#REF!+#REF!+#REF!+#REF!+#REF!+#REF!+#REF!+#REF!+#REF!+#REF!+#REF!+#REF!+#REF!+#REF!+#REF!+#REF!+#REF!+#REF!+#REF!+#REF!+#REF!+#REF!+#REF!+#REF!+#REF!+#REF!+#REF!+#REF!</f>
        <v>#REF!</v>
      </c>
      <c r="AY447" s="45" t="s">
        <v>576</v>
      </c>
      <c r="AZ447" s="45" t="s">
        <v>92</v>
      </c>
      <c r="BA447" s="45" t="s">
        <v>93</v>
      </c>
      <c r="BB447" s="45" t="s">
        <v>94</v>
      </c>
      <c r="BC447" s="45"/>
      <c r="BD447" s="45" t="s">
        <v>94</v>
      </c>
      <c r="BE447" s="26"/>
      <c r="BF447" s="26"/>
      <c r="BG447" s="26"/>
      <c r="BH447" s="26" t="s">
        <v>84</v>
      </c>
      <c r="BI447" s="26" t="s">
        <v>85</v>
      </c>
      <c r="BJ447" s="26" t="s">
        <v>83</v>
      </c>
      <c r="BK447" s="26" t="s">
        <v>1197</v>
      </c>
      <c r="BL447" s="26"/>
      <c r="BM447" s="26"/>
      <c r="BN447" s="26" t="s">
        <v>1198</v>
      </c>
      <c r="BO447" s="26"/>
      <c r="BP447" s="26">
        <v>0</v>
      </c>
      <c r="BQ447" s="26">
        <v>0</v>
      </c>
      <c r="BR447" s="26">
        <v>1</v>
      </c>
      <c r="BS447" s="26">
        <v>1</v>
      </c>
      <c r="BT447" s="26" t="s">
        <v>1199</v>
      </c>
      <c r="BU447" s="42"/>
      <c r="BV447" s="26" t="s">
        <v>1200</v>
      </c>
      <c r="BW447" s="26"/>
    </row>
    <row r="448" spans="1:75" ht="45" x14ac:dyDescent="0.25">
      <c r="A448" s="24" t="s">
        <v>75</v>
      </c>
      <c r="B448" s="37" t="s">
        <v>76</v>
      </c>
      <c r="C448" s="39">
        <v>25853</v>
      </c>
      <c r="D448" s="40">
        <v>642</v>
      </c>
      <c r="E448" s="26">
        <v>1991</v>
      </c>
      <c r="F448" s="26"/>
      <c r="G448" s="42" t="s">
        <v>113</v>
      </c>
      <c r="H448" s="43"/>
      <c r="I448" s="44" t="s">
        <v>175</v>
      </c>
      <c r="J448" s="45"/>
      <c r="K448" s="41" t="s">
        <v>1334</v>
      </c>
      <c r="L448" s="26" t="s">
        <v>81</v>
      </c>
      <c r="M448" s="26" t="s">
        <v>89</v>
      </c>
      <c r="N448" s="26" t="s">
        <v>90</v>
      </c>
      <c r="O448" s="26">
        <v>1</v>
      </c>
      <c r="P448" s="26">
        <v>1</v>
      </c>
      <c r="Q448" s="26">
        <v>-1</v>
      </c>
      <c r="R448" s="26">
        <v>1</v>
      </c>
      <c r="S448" s="26">
        <v>1</v>
      </c>
      <c r="T448" s="26">
        <v>0</v>
      </c>
      <c r="U448" s="26">
        <v>1</v>
      </c>
      <c r="V448" s="26"/>
      <c r="W448" s="26">
        <v>1</v>
      </c>
      <c r="X448" s="26"/>
      <c r="Y448" s="26">
        <v>1</v>
      </c>
      <c r="Z448" s="26"/>
      <c r="AA448" s="26">
        <v>1</v>
      </c>
      <c r="AB448" s="26">
        <v>1</v>
      </c>
      <c r="AC448" s="26">
        <v>1</v>
      </c>
      <c r="AD448" s="26">
        <v>1</v>
      </c>
      <c r="AE448" s="26">
        <v>0</v>
      </c>
      <c r="AF448" s="26">
        <v>1</v>
      </c>
      <c r="AG448" s="26">
        <v>1</v>
      </c>
      <c r="AH448" s="26">
        <v>1</v>
      </c>
      <c r="AI448" s="26">
        <v>1</v>
      </c>
      <c r="AJ448" s="26">
        <v>1</v>
      </c>
      <c r="AK448" s="26">
        <v>1</v>
      </c>
      <c r="AL448" s="26"/>
      <c r="AM448" s="26">
        <v>1</v>
      </c>
      <c r="AN448" s="26">
        <v>1</v>
      </c>
      <c r="AO448" s="26">
        <v>1</v>
      </c>
      <c r="AP448" s="26">
        <v>1</v>
      </c>
      <c r="AQ448" s="26">
        <v>1</v>
      </c>
      <c r="AR448" s="26">
        <v>1</v>
      </c>
      <c r="AS448" s="26">
        <v>1</v>
      </c>
      <c r="AT448" s="26">
        <v>1</v>
      </c>
      <c r="AU448" s="46" t="e">
        <f t="shared" si="13"/>
        <v>#REF!</v>
      </c>
      <c r="AV448" s="35">
        <f t="shared" si="12"/>
        <v>28</v>
      </c>
      <c r="AW448" s="35" t="e">
        <f>(O448*#REF!)+(P448*#REF!)+(Q448*#REF!)+(R448*#REF!)+(S448*#REF!)+(T448*#REF!)+(U448*#REF!)+(V448*#REF!)+(W448*#REF!)+(X448*#REF!)+(Y448*#REF!)+(Z448*#REF!)+(AA448*#REF!)+(AB448*#REF!)+(AC448*#REF!)+(AD448*#REF!)+(AE448*#REF!)+(AF448*#REF!)+(AG448*#REF!)+(AH448*#REF!)+(AI448*#REF!)+(AJ448*#REF!)+(AK448*#REF!)+(AL448*#REF!)+(AM448*#REF!)+(AN448*#REF!)+(AO448*#REF!)+(AP448*#REF!)+(AQ448*#REF!)+(AR448*#REF!)+(AS448*#REF!)+(AT448*#REF!)</f>
        <v>#REF!</v>
      </c>
      <c r="AX448" s="35" t="e">
        <f>#REF!+#REF!+#REF!+#REF!+#REF!+#REF!+#REF!+#REF!+#REF!+#REF!+#REF!+#REF!+#REF!+#REF!+#REF!+#REF!+#REF!+#REF!+#REF!+#REF!+#REF!+#REF!+#REF!+#REF!+#REF!+#REF!+#REF!+#REF!</f>
        <v>#REF!</v>
      </c>
      <c r="AY448" s="45" t="s">
        <v>411</v>
      </c>
      <c r="AZ448" s="45" t="s">
        <v>1201</v>
      </c>
      <c r="BA448" s="45" t="s">
        <v>116</v>
      </c>
      <c r="BB448" s="45" t="s">
        <v>115</v>
      </c>
      <c r="BC448" s="45" t="s">
        <v>117</v>
      </c>
      <c r="BD448" s="45" t="s">
        <v>117</v>
      </c>
      <c r="BE448" s="26" t="s">
        <v>95</v>
      </c>
      <c r="BF448" s="26"/>
      <c r="BG448" s="26"/>
      <c r="BH448" s="26" t="s">
        <v>95</v>
      </c>
      <c r="BI448" s="26" t="s">
        <v>486</v>
      </c>
      <c r="BJ448" s="26" t="s">
        <v>150</v>
      </c>
      <c r="BK448" s="26" t="s">
        <v>412</v>
      </c>
      <c r="BL448" s="26" t="s">
        <v>445</v>
      </c>
      <c r="BM448" s="26"/>
      <c r="BN448" s="26" t="s">
        <v>128</v>
      </c>
      <c r="BO448" s="26"/>
      <c r="BP448" s="26">
        <v>2</v>
      </c>
      <c r="BQ448" s="26">
        <v>1</v>
      </c>
      <c r="BR448" s="26">
        <v>2</v>
      </c>
      <c r="BS448" s="26">
        <v>1</v>
      </c>
      <c r="BT448" s="26" t="s">
        <v>824</v>
      </c>
      <c r="BU448" s="42"/>
      <c r="BV448" s="26" t="s">
        <v>1202</v>
      </c>
      <c r="BW448" s="26"/>
    </row>
    <row r="449" spans="1:75" ht="27" x14ac:dyDescent="0.25">
      <c r="A449" s="24" t="s">
        <v>75</v>
      </c>
      <c r="B449" s="37" t="s">
        <v>76</v>
      </c>
      <c r="C449" s="50" t="s">
        <v>131</v>
      </c>
      <c r="D449" s="40">
        <v>643</v>
      </c>
      <c r="E449" s="26">
        <v>2012</v>
      </c>
      <c r="F449" s="26"/>
      <c r="G449" s="42" t="s">
        <v>100</v>
      </c>
      <c r="H449" s="43" t="s">
        <v>79</v>
      </c>
      <c r="I449" s="44" t="s">
        <v>101</v>
      </c>
      <c r="J449" s="45"/>
      <c r="K449" s="41" t="s">
        <v>1334</v>
      </c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46"/>
      <c r="AV449" s="35"/>
      <c r="AW449" s="35"/>
      <c r="AX449" s="35"/>
      <c r="AY449" s="45"/>
      <c r="AZ449" s="45"/>
      <c r="BA449" s="45"/>
      <c r="BB449" s="45"/>
      <c r="BC449" s="45"/>
      <c r="BD449" s="45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42" t="s">
        <v>1054</v>
      </c>
      <c r="BV449" s="26" t="s">
        <v>585</v>
      </c>
      <c r="BW449" s="26"/>
    </row>
    <row r="450" spans="1:75" ht="33.75" x14ac:dyDescent="0.25">
      <c r="A450" s="24" t="s">
        <v>75</v>
      </c>
      <c r="B450" s="37" t="s">
        <v>76</v>
      </c>
      <c r="C450" s="39">
        <v>25854</v>
      </c>
      <c r="D450" s="40">
        <v>644</v>
      </c>
      <c r="E450" s="26">
        <v>2032</v>
      </c>
      <c r="F450" s="26"/>
      <c r="G450" s="42" t="s">
        <v>78</v>
      </c>
      <c r="H450" s="43" t="s">
        <v>79</v>
      </c>
      <c r="I450" s="44" t="s">
        <v>911</v>
      </c>
      <c r="J450" s="45"/>
      <c r="K450" s="41" t="s">
        <v>1334</v>
      </c>
      <c r="L450" s="26" t="s">
        <v>81</v>
      </c>
      <c r="M450" s="26" t="s">
        <v>82</v>
      </c>
      <c r="N450" s="26" t="s">
        <v>104</v>
      </c>
      <c r="O450" s="26">
        <v>-1</v>
      </c>
      <c r="P450" s="26">
        <v>-1</v>
      </c>
      <c r="Q450" s="26">
        <v>-1</v>
      </c>
      <c r="R450" s="26">
        <v>0</v>
      </c>
      <c r="S450" s="26"/>
      <c r="T450" s="26"/>
      <c r="U450" s="26"/>
      <c r="V450" s="26"/>
      <c r="W450" s="26">
        <v>-1</v>
      </c>
      <c r="X450" s="26"/>
      <c r="Y450" s="26">
        <v>-1</v>
      </c>
      <c r="Z450" s="26"/>
      <c r="AA450" s="26">
        <v>-1</v>
      </c>
      <c r="AB450" s="26">
        <v>-1</v>
      </c>
      <c r="AC450" s="26"/>
      <c r="AD450" s="26">
        <v>0</v>
      </c>
      <c r="AE450" s="26"/>
      <c r="AF450" s="26"/>
      <c r="AG450" s="26">
        <v>-1</v>
      </c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>
        <v>-1</v>
      </c>
      <c r="AT450" s="26">
        <v>0</v>
      </c>
      <c r="AU450" s="46" t="e">
        <f t="shared" si="13"/>
        <v>#REF!</v>
      </c>
      <c r="AV450" s="35">
        <f t="shared" si="12"/>
        <v>12</v>
      </c>
      <c r="AW450" s="35" t="e">
        <f>(O450*#REF!)+(P450*#REF!)+(Q450*#REF!)+(R450*#REF!)+(S450*#REF!)+(T450*#REF!)+(U450*#REF!)+(V450*#REF!)+(W450*#REF!)+(X450*#REF!)+(Y450*#REF!)+(Z450*#REF!)+(AA450*#REF!)+(AB450*#REF!)+(AC450*#REF!)+(AD450*#REF!)+(AE450*#REF!)+(AF450*#REF!)+(AG450*#REF!)+(AH450*#REF!)+(AI450*#REF!)+(AJ450*#REF!)+(AK450*#REF!)+(AL450*#REF!)+(AM450*#REF!)+(AN450*#REF!)+(AO450*#REF!)+(AP450*#REF!)+(AQ450*#REF!)+(AR450*#REF!)+(AS450*#REF!)+(AT450*#REF!)</f>
        <v>#REF!</v>
      </c>
      <c r="AX450" s="35" t="e">
        <f>#REF!+#REF!+#REF!+#REF!+#REF!+#REF!+#REF!+#REF!+#REF!+#REF!+#REF!+#REF!</f>
        <v>#REF!</v>
      </c>
      <c r="AY450" s="45"/>
      <c r="AZ450" s="45" t="s">
        <v>576</v>
      </c>
      <c r="BA450" s="45"/>
      <c r="BB450" s="45"/>
      <c r="BC450" s="45"/>
      <c r="BD450" s="45"/>
      <c r="BE450" s="26"/>
      <c r="BF450" s="26"/>
      <c r="BG450" s="26"/>
      <c r="BH450" s="26" t="s">
        <v>84</v>
      </c>
      <c r="BI450" s="26" t="s">
        <v>247</v>
      </c>
      <c r="BJ450" s="26" t="s">
        <v>141</v>
      </c>
      <c r="BK450" s="26"/>
      <c r="BL450" s="26" t="s">
        <v>279</v>
      </c>
      <c r="BM450" s="26" t="s">
        <v>1203</v>
      </c>
      <c r="BN450" s="26" t="s">
        <v>1204</v>
      </c>
      <c r="BO450" s="26"/>
      <c r="BP450" s="26">
        <v>0</v>
      </c>
      <c r="BQ450" s="26"/>
      <c r="BR450" s="26"/>
      <c r="BS450" s="26">
        <v>0</v>
      </c>
      <c r="BT450" s="26" t="s">
        <v>1205</v>
      </c>
      <c r="BU450" s="42" t="s">
        <v>1138</v>
      </c>
      <c r="BV450" s="26" t="s">
        <v>1206</v>
      </c>
      <c r="BW450" s="26"/>
    </row>
    <row r="451" spans="1:75" ht="27" x14ac:dyDescent="0.25">
      <c r="A451" s="24" t="s">
        <v>75</v>
      </c>
      <c r="B451" s="37" t="s">
        <v>76</v>
      </c>
      <c r="C451" s="39">
        <v>25855</v>
      </c>
      <c r="D451" s="40" t="s">
        <v>1207</v>
      </c>
      <c r="E451" s="26">
        <v>2056</v>
      </c>
      <c r="F451" s="26">
        <v>1</v>
      </c>
      <c r="G451" s="42" t="s">
        <v>88</v>
      </c>
      <c r="H451" s="43"/>
      <c r="I451" s="44" t="s">
        <v>137</v>
      </c>
      <c r="J451" s="45"/>
      <c r="K451" s="41" t="s">
        <v>1334</v>
      </c>
      <c r="L451" s="26" t="s">
        <v>81</v>
      </c>
      <c r="M451" s="26" t="s">
        <v>126</v>
      </c>
      <c r="N451" s="26" t="s">
        <v>162</v>
      </c>
      <c r="O451" s="26"/>
      <c r="P451" s="26"/>
      <c r="Q451" s="26">
        <v>-1</v>
      </c>
      <c r="R451" s="26">
        <v>-1</v>
      </c>
      <c r="S451" s="26">
        <v>-1</v>
      </c>
      <c r="T451" s="26">
        <v>0</v>
      </c>
      <c r="U451" s="26">
        <v>0</v>
      </c>
      <c r="V451" s="26"/>
      <c r="W451" s="26"/>
      <c r="X451" s="26">
        <v>0</v>
      </c>
      <c r="Y451" s="26">
        <v>-1</v>
      </c>
      <c r="Z451" s="26"/>
      <c r="AA451" s="26">
        <v>1</v>
      </c>
      <c r="AB451" s="26">
        <v>-1</v>
      </c>
      <c r="AC451" s="26">
        <v>0</v>
      </c>
      <c r="AD451" s="26">
        <v>1</v>
      </c>
      <c r="AE451" s="26">
        <v>-1</v>
      </c>
      <c r="AF451" s="26">
        <v>-1</v>
      </c>
      <c r="AG451" s="26">
        <v>-1</v>
      </c>
      <c r="AH451" s="26">
        <v>-1</v>
      </c>
      <c r="AI451" s="26">
        <v>-1</v>
      </c>
      <c r="AJ451" s="26">
        <v>-1</v>
      </c>
      <c r="AK451" s="26"/>
      <c r="AL451" s="26">
        <v>0</v>
      </c>
      <c r="AM451" s="26">
        <v>0</v>
      </c>
      <c r="AN451" s="26">
        <v>-1</v>
      </c>
      <c r="AO451" s="26">
        <v>-1</v>
      </c>
      <c r="AP451" s="26">
        <v>-1</v>
      </c>
      <c r="AQ451" s="26">
        <v>-1</v>
      </c>
      <c r="AR451" s="26">
        <v>-1</v>
      </c>
      <c r="AS451" s="26">
        <v>-1</v>
      </c>
      <c r="AT451" s="26">
        <v>-1</v>
      </c>
      <c r="AU451" s="46" t="e">
        <f t="shared" si="13"/>
        <v>#REF!</v>
      </c>
      <c r="AV451" s="35">
        <f t="shared" si="12"/>
        <v>26</v>
      </c>
      <c r="AW451" s="35" t="e">
        <f>(O451*#REF!)+(P451*#REF!)+(Q451*#REF!)+(R451*#REF!)+(S451*#REF!)+(T451*#REF!)+(U451*#REF!)+(V451*#REF!)+(W451*#REF!)+(X451*#REF!)+(Y451*#REF!)+(Z451*#REF!)+(AA451*#REF!)+(AB451*#REF!)+(AC451*#REF!)+(AD451*#REF!)+(AE451*#REF!)+(AF451*#REF!)+(AG451*#REF!)+(AH451*#REF!)+(AI451*#REF!)+(AJ451*#REF!)+(AK451*#REF!)+(AL451*#REF!)+(AM451*#REF!)+(AN451*#REF!)+(AO451*#REF!)+(AP451*#REF!)+(AQ451*#REF!)+(AR451*#REF!)+(AS451*#REF!)+(AT451*#REF!)</f>
        <v>#REF!</v>
      </c>
      <c r="AX451" s="35" t="e">
        <f>#REF!+#REF!+#REF!+#REF!+#REF!+#REF!+#REF!+#REF!+#REF!+#REF!+#REF!+#REF!+#REF!+#REF!+#REF!+#REF!+#REF!+#REF!+#REF!+#REF!+#REF!+#REF!+#REF!+#REF!+#REF!+#REF!</f>
        <v>#REF!</v>
      </c>
      <c r="AY451" s="45" t="s">
        <v>92</v>
      </c>
      <c r="AZ451" s="45" t="s">
        <v>139</v>
      </c>
      <c r="BA451" s="45" t="s">
        <v>93</v>
      </c>
      <c r="BB451" s="45" t="s">
        <v>111</v>
      </c>
      <c r="BC451" s="45"/>
      <c r="BD451" s="45" t="s">
        <v>94</v>
      </c>
      <c r="BE451" s="26"/>
      <c r="BF451" s="26"/>
      <c r="BG451" s="26"/>
      <c r="BH451" s="26" t="s">
        <v>95</v>
      </c>
      <c r="BI451" s="26" t="s">
        <v>96</v>
      </c>
      <c r="BJ451" s="26" t="s">
        <v>102</v>
      </c>
      <c r="BK451" s="26"/>
      <c r="BL451" s="26" t="s">
        <v>318</v>
      </c>
      <c r="BM451" s="26"/>
      <c r="BN451" s="26" t="s">
        <v>128</v>
      </c>
      <c r="BO451" s="26"/>
      <c r="BP451" s="26">
        <v>2</v>
      </c>
      <c r="BQ451" s="26">
        <v>1</v>
      </c>
      <c r="BR451" s="26">
        <v>1</v>
      </c>
      <c r="BS451" s="26">
        <v>2</v>
      </c>
      <c r="BT451" s="26" t="s">
        <v>824</v>
      </c>
      <c r="BU451" s="42" t="s">
        <v>1002</v>
      </c>
      <c r="BV451" s="26"/>
      <c r="BW451" s="26"/>
    </row>
    <row r="452" spans="1:75" ht="112.5" x14ac:dyDescent="0.25">
      <c r="A452" s="24" t="s">
        <v>75</v>
      </c>
      <c r="B452" s="37" t="s">
        <v>76</v>
      </c>
      <c r="C452" s="39">
        <v>25856</v>
      </c>
      <c r="D452" s="40" t="s">
        <v>1208</v>
      </c>
      <c r="E452" s="26">
        <v>2057</v>
      </c>
      <c r="F452" s="26"/>
      <c r="G452" s="42" t="s">
        <v>100</v>
      </c>
      <c r="H452" s="43"/>
      <c r="I452" s="44" t="s">
        <v>132</v>
      </c>
      <c r="J452" s="45"/>
      <c r="K452" s="41" t="s">
        <v>1334</v>
      </c>
      <c r="L452" s="26" t="s">
        <v>133</v>
      </c>
      <c r="M452" s="26" t="s">
        <v>178</v>
      </c>
      <c r="N452" s="26" t="s">
        <v>464</v>
      </c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46" t="e">
        <f t="shared" si="13"/>
        <v>#REF!</v>
      </c>
      <c r="AV452" s="35">
        <f t="shared" si="12"/>
        <v>0</v>
      </c>
      <c r="AW452" s="35" t="e">
        <f>(O452*#REF!)+(P452*#REF!)+(Q452*#REF!)+(R452*#REF!)+(S452*#REF!)+(T452*#REF!)+(U452*#REF!)+(V452*#REF!)+(W452*#REF!)+(X452*#REF!)+(Y452*#REF!)+(Z452*#REF!)+(AA452*#REF!)+(AB452*#REF!)+(AC452*#REF!)+(AD452*#REF!)+(AE452*#REF!)+(AF452*#REF!)+(AG452*#REF!)+(AH452*#REF!)+(AI452*#REF!)+(AJ452*#REF!)+(AK452*#REF!)+(AL452*#REF!)+(AM452*#REF!)+(AN452*#REF!)+(AO452*#REF!)+(AP452*#REF!)+(AQ452*#REF!)+(AR452*#REF!)+(AS452*#REF!)+(AT452*#REF!)</f>
        <v>#REF!</v>
      </c>
      <c r="AX452" s="35">
        <f>O93+P93+S93+X93+Y93+AF93+AG93+AQ93+AS93+AT93</f>
        <v>-10</v>
      </c>
      <c r="AY452" s="45"/>
      <c r="AZ452" s="45"/>
      <c r="BA452" s="45"/>
      <c r="BB452" s="45"/>
      <c r="BC452" s="45"/>
      <c r="BD452" s="45"/>
      <c r="BE452" s="26"/>
      <c r="BF452" s="26"/>
      <c r="BG452" s="26"/>
      <c r="BH452" s="26"/>
      <c r="BI452" s="26"/>
      <c r="BJ452" s="26"/>
      <c r="BK452" s="26"/>
      <c r="BL452" s="26"/>
      <c r="BM452" s="26" t="s">
        <v>1209</v>
      </c>
      <c r="BN452" s="26" t="s">
        <v>86</v>
      </c>
      <c r="BO452" s="26" t="s">
        <v>1210</v>
      </c>
      <c r="BP452" s="26"/>
      <c r="BQ452" s="26"/>
      <c r="BR452" s="26"/>
      <c r="BS452" s="26"/>
      <c r="BT452" s="26"/>
      <c r="BU452" s="42"/>
      <c r="BV452" s="26"/>
      <c r="BW452" s="26"/>
    </row>
    <row r="453" spans="1:75" ht="146.25" x14ac:dyDescent="0.25">
      <c r="A453" s="24" t="s">
        <v>75</v>
      </c>
      <c r="B453" s="37" t="s">
        <v>76</v>
      </c>
      <c r="C453" s="39">
        <v>25857</v>
      </c>
      <c r="D453" s="40">
        <v>646</v>
      </c>
      <c r="E453" s="26">
        <v>2035</v>
      </c>
      <c r="F453" s="26"/>
      <c r="G453" s="42" t="s">
        <v>100</v>
      </c>
      <c r="H453" s="43" t="s">
        <v>79</v>
      </c>
      <c r="I453" s="44" t="s">
        <v>101</v>
      </c>
      <c r="J453" s="45"/>
      <c r="K453" s="41" t="s">
        <v>1334</v>
      </c>
      <c r="L453" s="26" t="s">
        <v>133</v>
      </c>
      <c r="M453" s="26" t="s">
        <v>230</v>
      </c>
      <c r="N453" s="26" t="s">
        <v>1066</v>
      </c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46" t="e">
        <f t="shared" si="13"/>
        <v>#REF!</v>
      </c>
      <c r="AV453" s="35">
        <f t="shared" si="12"/>
        <v>0</v>
      </c>
      <c r="AW453" s="35" t="e">
        <f>(O453*#REF!)+(P453*#REF!)+(Q453*#REF!)+(R453*#REF!)+(S453*#REF!)+(T453*#REF!)+(U453*#REF!)+(V453*#REF!)+(W453*#REF!)+(X453*#REF!)+(Y453*#REF!)+(Z453*#REF!)+(AA453*#REF!)+(AB453*#REF!)+(AC453*#REF!)+(AD453*#REF!)+(AE453*#REF!)+(AF453*#REF!)+(AG453*#REF!)+(AH453*#REF!)+(AI453*#REF!)+(AJ453*#REF!)+(AK453*#REF!)+(AL453*#REF!)+(AM453*#REF!)+(AN453*#REF!)+(AO453*#REF!)+(AP453*#REF!)+(AQ453*#REF!)+(AR453*#REF!)+(AS453*#REF!)+(AT453*#REF!)</f>
        <v>#REF!</v>
      </c>
      <c r="AX453" s="35">
        <f>O94+P94+S94+X94+Y94+AF94+AG94+AQ94+AS94+AT94</f>
        <v>-1</v>
      </c>
      <c r="AY453" s="45"/>
      <c r="AZ453" s="45"/>
      <c r="BA453" s="45"/>
      <c r="BB453" s="45"/>
      <c r="BC453" s="45"/>
      <c r="BD453" s="45"/>
      <c r="BE453" s="26"/>
      <c r="BF453" s="26"/>
      <c r="BG453" s="26"/>
      <c r="BH453" s="26"/>
      <c r="BI453" s="26"/>
      <c r="BJ453" s="26"/>
      <c r="BK453" s="26"/>
      <c r="BL453" s="26"/>
      <c r="BM453" s="26" t="s">
        <v>1211</v>
      </c>
      <c r="BN453" s="26" t="s">
        <v>86</v>
      </c>
      <c r="BO453" s="26" t="s">
        <v>1212</v>
      </c>
      <c r="BP453" s="26"/>
      <c r="BQ453" s="26"/>
      <c r="BR453" s="26"/>
      <c r="BS453" s="26"/>
      <c r="BT453" s="26"/>
      <c r="BU453" s="42" t="s">
        <v>1138</v>
      </c>
      <c r="BV453" s="26" t="s">
        <v>1063</v>
      </c>
      <c r="BW453" s="26"/>
    </row>
    <row r="454" spans="1:75" ht="112.5" x14ac:dyDescent="0.25">
      <c r="A454" s="24" t="s">
        <v>75</v>
      </c>
      <c r="B454" s="37" t="s">
        <v>76</v>
      </c>
      <c r="C454" s="39">
        <v>25858</v>
      </c>
      <c r="D454" s="40">
        <v>647</v>
      </c>
      <c r="E454" s="26">
        <v>2041</v>
      </c>
      <c r="F454" s="26"/>
      <c r="G454" s="42" t="s">
        <v>100</v>
      </c>
      <c r="H454" s="43" t="s">
        <v>79</v>
      </c>
      <c r="I454" s="44" t="s">
        <v>101</v>
      </c>
      <c r="J454" s="45"/>
      <c r="K454" s="41" t="s">
        <v>1334</v>
      </c>
      <c r="L454" s="26" t="s">
        <v>133</v>
      </c>
      <c r="M454" s="26" t="s">
        <v>230</v>
      </c>
      <c r="N454" s="26" t="s">
        <v>534</v>
      </c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46" t="e">
        <f t="shared" si="13"/>
        <v>#REF!</v>
      </c>
      <c r="AV454" s="35">
        <f t="shared" si="12"/>
        <v>0</v>
      </c>
      <c r="AW454" s="35" t="e">
        <f>(O454*#REF!)+(P454*#REF!)+(Q454*#REF!)+(R454*#REF!)+(S454*#REF!)+(T454*#REF!)+(U454*#REF!)+(V454*#REF!)+(W454*#REF!)+(X454*#REF!)+(Y454*#REF!)+(Z454*#REF!)+(AA454*#REF!)+(AB454*#REF!)+(AC454*#REF!)+(AD454*#REF!)+(AE454*#REF!)+(AF454*#REF!)+(AG454*#REF!)+(AH454*#REF!)+(AI454*#REF!)+(AJ454*#REF!)+(AK454*#REF!)+(AL454*#REF!)+(AM454*#REF!)+(AN454*#REF!)+(AO454*#REF!)+(AP454*#REF!)+(AQ454*#REF!)+(AR454*#REF!)+(AS454*#REF!)+(AT454*#REF!)</f>
        <v>#REF!</v>
      </c>
      <c r="AX454" s="35">
        <f>O95+P95+S95+X95+Y95+AF95+AG95+AQ95+AS95+AT95</f>
        <v>-3</v>
      </c>
      <c r="AY454" s="45"/>
      <c r="AZ454" s="45"/>
      <c r="BA454" s="45"/>
      <c r="BB454" s="45"/>
      <c r="BC454" s="45"/>
      <c r="BD454" s="45"/>
      <c r="BE454" s="26"/>
      <c r="BF454" s="26"/>
      <c r="BG454" s="26"/>
      <c r="BH454" s="26"/>
      <c r="BI454" s="26"/>
      <c r="BJ454" s="26"/>
      <c r="BK454" s="26"/>
      <c r="BL454" s="26"/>
      <c r="BM454" s="26" t="s">
        <v>1213</v>
      </c>
      <c r="BN454" s="26" t="s">
        <v>559</v>
      </c>
      <c r="BO454" s="26"/>
      <c r="BP454" s="26"/>
      <c r="BQ454" s="26"/>
      <c r="BR454" s="26"/>
      <c r="BS454" s="26"/>
      <c r="BT454" s="26"/>
      <c r="BU454" s="42" t="s">
        <v>1138</v>
      </c>
      <c r="BV454" s="26" t="s">
        <v>1063</v>
      </c>
      <c r="BW454" s="26" t="s">
        <v>130</v>
      </c>
    </row>
    <row r="455" spans="1:75" ht="27" x14ac:dyDescent="0.25">
      <c r="A455" s="24" t="s">
        <v>75</v>
      </c>
      <c r="B455" s="37" t="s">
        <v>76</v>
      </c>
      <c r="C455" s="39">
        <v>25859</v>
      </c>
      <c r="D455" s="40">
        <v>648</v>
      </c>
      <c r="E455" s="26">
        <v>2051</v>
      </c>
      <c r="F455" s="26"/>
      <c r="G455" s="42" t="s">
        <v>113</v>
      </c>
      <c r="H455" s="43"/>
      <c r="I455" s="44" t="s">
        <v>175</v>
      </c>
      <c r="J455" s="45"/>
      <c r="K455" s="41" t="s">
        <v>1334</v>
      </c>
      <c r="L455" s="26" t="s">
        <v>81</v>
      </c>
      <c r="M455" s="26" t="s">
        <v>126</v>
      </c>
      <c r="N455" s="26" t="s">
        <v>269</v>
      </c>
      <c r="O455" s="26"/>
      <c r="P455" s="26"/>
      <c r="Q455" s="26">
        <v>1</v>
      </c>
      <c r="R455" s="26">
        <v>1</v>
      </c>
      <c r="S455" s="26"/>
      <c r="T455" s="26">
        <v>1</v>
      </c>
      <c r="U455" s="26"/>
      <c r="V455" s="26">
        <v>1</v>
      </c>
      <c r="W455" s="26">
        <v>1</v>
      </c>
      <c r="X455" s="26"/>
      <c r="Y455" s="26">
        <v>1</v>
      </c>
      <c r="Z455" s="26"/>
      <c r="AA455" s="26">
        <v>1</v>
      </c>
      <c r="AB455" s="26">
        <v>1</v>
      </c>
      <c r="AC455" s="26">
        <v>1</v>
      </c>
      <c r="AD455" s="26">
        <v>1</v>
      </c>
      <c r="AE455" s="26">
        <v>0</v>
      </c>
      <c r="AF455" s="26"/>
      <c r="AG455" s="26">
        <v>1</v>
      </c>
      <c r="AH455" s="26"/>
      <c r="AI455" s="26">
        <v>1</v>
      </c>
      <c r="AJ455" s="26"/>
      <c r="AK455" s="26"/>
      <c r="AL455" s="26">
        <v>1</v>
      </c>
      <c r="AM455" s="26"/>
      <c r="AN455" s="26"/>
      <c r="AO455" s="26"/>
      <c r="AP455" s="26">
        <v>-1</v>
      </c>
      <c r="AQ455" s="26">
        <v>1</v>
      </c>
      <c r="AR455" s="26"/>
      <c r="AS455" s="26">
        <v>1</v>
      </c>
      <c r="AT455" s="26">
        <v>1</v>
      </c>
      <c r="AU455" s="46" t="e">
        <f t="shared" si="13"/>
        <v>#REF!</v>
      </c>
      <c r="AV455" s="35">
        <f t="shared" si="12"/>
        <v>18</v>
      </c>
      <c r="AW455" s="35" t="e">
        <f>(O455*#REF!)+(P455*#REF!)+(Q455*#REF!)+(R455*#REF!)+(S455*#REF!)+(T455*#REF!)+(U455*#REF!)+(V455*#REF!)+(W455*#REF!)+(X455*#REF!)+(Y455*#REF!)+(Z455*#REF!)+(AA455*#REF!)+(AB455*#REF!)+(AC455*#REF!)+(AD455*#REF!)+(AE455*#REF!)+(AF455*#REF!)+(AG455*#REF!)+(AH455*#REF!)+(AI455*#REF!)+(AJ455*#REF!)+(AK455*#REF!)+(AL455*#REF!)+(AM455*#REF!)+(AN455*#REF!)+(AO455*#REF!)+(AP455*#REF!)+(AQ455*#REF!)+(AR455*#REF!)+(AS455*#REF!)+(AT455*#REF!)</f>
        <v>#REF!</v>
      </c>
      <c r="AX455" s="35" t="e">
        <f>#REF!+#REF!+#REF!+#REF!+#REF!+#REF!+#REF!+#REF!+#REF!+#REF!+#REF!+#REF!+#REF!+#REF!+#REF!+#REF!+#REF!+#REF!</f>
        <v>#REF!</v>
      </c>
      <c r="AY455" s="45"/>
      <c r="AZ455" s="45" t="s">
        <v>411</v>
      </c>
      <c r="BA455" s="45" t="s">
        <v>116</v>
      </c>
      <c r="BB455" s="45"/>
      <c r="BC455" s="45"/>
      <c r="BD455" s="45"/>
      <c r="BE455" s="26" t="s">
        <v>198</v>
      </c>
      <c r="BF455" s="26"/>
      <c r="BG455" s="26"/>
      <c r="BH455" s="26" t="s">
        <v>198</v>
      </c>
      <c r="BI455" s="26" t="s">
        <v>199</v>
      </c>
      <c r="BJ455" s="26" t="s">
        <v>150</v>
      </c>
      <c r="BK455" s="26" t="s">
        <v>505</v>
      </c>
      <c r="BL455" s="26" t="s">
        <v>344</v>
      </c>
      <c r="BM455" s="26"/>
      <c r="BN455" s="26" t="s">
        <v>128</v>
      </c>
      <c r="BO455" s="26"/>
      <c r="BP455" s="26">
        <v>2</v>
      </c>
      <c r="BQ455" s="26"/>
      <c r="BR455" s="26"/>
      <c r="BS455" s="26"/>
      <c r="BT455" s="26" t="s">
        <v>824</v>
      </c>
      <c r="BU455" s="42" t="s">
        <v>1138</v>
      </c>
      <c r="BV455" s="26"/>
      <c r="BW455" s="26"/>
    </row>
    <row r="456" spans="1:75" ht="56.25" x14ac:dyDescent="0.25">
      <c r="A456" s="24" t="s">
        <v>75</v>
      </c>
      <c r="B456" s="37" t="s">
        <v>76</v>
      </c>
      <c r="C456" s="39">
        <v>25860</v>
      </c>
      <c r="D456" s="40">
        <v>650</v>
      </c>
      <c r="E456" s="26">
        <v>2168</v>
      </c>
      <c r="F456" s="26"/>
      <c r="G456" s="42" t="s">
        <v>78</v>
      </c>
      <c r="H456" s="43" t="s">
        <v>79</v>
      </c>
      <c r="I456" s="44" t="s">
        <v>79</v>
      </c>
      <c r="J456" s="45"/>
      <c r="K456" s="41" t="s">
        <v>1334</v>
      </c>
      <c r="L456" s="26" t="s">
        <v>81</v>
      </c>
      <c r="M456" s="26" t="s">
        <v>89</v>
      </c>
      <c r="N456" s="26" t="s">
        <v>333</v>
      </c>
      <c r="O456" s="26">
        <v>-1</v>
      </c>
      <c r="P456" s="26">
        <v>-1</v>
      </c>
      <c r="Q456" s="26">
        <v>0</v>
      </c>
      <c r="R456" s="26">
        <v>-1</v>
      </c>
      <c r="S456" s="26">
        <v>0</v>
      </c>
      <c r="T456" s="26"/>
      <c r="U456" s="26"/>
      <c r="V456" s="26">
        <v>-1</v>
      </c>
      <c r="W456" s="26">
        <v>-1</v>
      </c>
      <c r="X456" s="26"/>
      <c r="Y456" s="26">
        <v>-1</v>
      </c>
      <c r="Z456" s="62"/>
      <c r="AA456" s="26">
        <v>-1</v>
      </c>
      <c r="AB456" s="26">
        <v>-1</v>
      </c>
      <c r="AC456" s="26">
        <v>-1</v>
      </c>
      <c r="AD456" s="26">
        <v>-1</v>
      </c>
      <c r="AE456" s="26">
        <v>-1</v>
      </c>
      <c r="AF456" s="26">
        <v>-1</v>
      </c>
      <c r="AG456" s="26">
        <v>-2</v>
      </c>
      <c r="AH456" s="26">
        <v>-1</v>
      </c>
      <c r="AI456" s="26">
        <v>-1</v>
      </c>
      <c r="AJ456" s="26">
        <v>-1</v>
      </c>
      <c r="AK456" s="26">
        <v>-1</v>
      </c>
      <c r="AL456" s="26">
        <v>-1</v>
      </c>
      <c r="AM456" s="26">
        <v>-1</v>
      </c>
      <c r="AN456" s="26">
        <v>-1</v>
      </c>
      <c r="AO456" s="26">
        <v>-1</v>
      </c>
      <c r="AP456" s="26">
        <v>0</v>
      </c>
      <c r="AQ456" s="26">
        <v>-1</v>
      </c>
      <c r="AR456" s="26"/>
      <c r="AS456" s="26">
        <v>-1</v>
      </c>
      <c r="AT456" s="26">
        <v>-1</v>
      </c>
      <c r="AU456" s="46" t="e">
        <f t="shared" si="13"/>
        <v>#REF!</v>
      </c>
      <c r="AV456" s="35">
        <f t="shared" si="12"/>
        <v>27</v>
      </c>
      <c r="AW456" s="35" t="e">
        <f>(O456*#REF!)+(P456*#REF!)+(Q456*#REF!)+(R456*#REF!)+(S456*#REF!)+(T456*#REF!)+(U456*#REF!)+(V456*#REF!)+(W456*#REF!)+(X456*#REF!)+(Y456*#REF!)+(Z456*#REF!)+(AA456*#REF!)+(AB456*#REF!)+(AC456*#REF!)+(AD456*#REF!)+(AE456*#REF!)+(AF456*#REF!)+(AG456*#REF!)+(AH456*#REF!)+(AI456*#REF!)+(AJ456*#REF!)+(AK456*#REF!)+(AL456*#REF!)+(AM456*#REF!)+(AN456*#REF!)+(AO456*#REF!)+(AP456*#REF!)+(AQ456*#REF!)+(AR456*#REF!)+(AS456*#REF!)+(AT456*#REF!)</f>
        <v>#REF!</v>
      </c>
      <c r="AX456" s="35" t="e">
        <f>#REF!+#REF!+#REF!+#REF!+#REF!+#REF!+#REF!+#REF!+#REF!+#REF!+#REF!+#REF!+#REF!+#REF!+#REF!+#REF!+#REF!+#REF!+#REF!+#REF!+#REF!+#REF!+#REF!+#REF!+#REF!+#REF!+#REF!</f>
        <v>#REF!</v>
      </c>
      <c r="AY456" s="45" t="s">
        <v>92</v>
      </c>
      <c r="AZ456" s="45" t="s">
        <v>105</v>
      </c>
      <c r="BA456" s="45" t="s">
        <v>93</v>
      </c>
      <c r="BB456" s="45" t="s">
        <v>111</v>
      </c>
      <c r="BC456" s="45"/>
      <c r="BD456" s="45" t="s">
        <v>94</v>
      </c>
      <c r="BE456" s="26"/>
      <c r="BF456" s="26"/>
      <c r="BG456" s="26"/>
      <c r="BH456" s="26" t="s">
        <v>118</v>
      </c>
      <c r="BI456" s="26" t="s">
        <v>204</v>
      </c>
      <c r="BJ456" s="26" t="s">
        <v>823</v>
      </c>
      <c r="BK456" s="26"/>
      <c r="BL456" s="26" t="s">
        <v>445</v>
      </c>
      <c r="BM456" s="26"/>
      <c r="BN456" s="26" t="s">
        <v>128</v>
      </c>
      <c r="BO456" s="26"/>
      <c r="BP456" s="26">
        <v>3</v>
      </c>
      <c r="BQ456" s="26">
        <v>2</v>
      </c>
      <c r="BR456" s="26">
        <v>2</v>
      </c>
      <c r="BS456" s="26">
        <v>2</v>
      </c>
      <c r="BT456" s="26" t="s">
        <v>824</v>
      </c>
      <c r="BU456" s="42" t="s">
        <v>1214</v>
      </c>
      <c r="BV456" s="26" t="s">
        <v>1215</v>
      </c>
      <c r="BW456" s="26"/>
    </row>
    <row r="457" spans="1:75" ht="157.5" x14ac:dyDescent="0.25">
      <c r="A457" s="24" t="s">
        <v>75</v>
      </c>
      <c r="B457" s="37" t="s">
        <v>76</v>
      </c>
      <c r="C457" s="39">
        <v>25861</v>
      </c>
      <c r="D457" s="40">
        <v>651</v>
      </c>
      <c r="E457" s="26">
        <v>2058</v>
      </c>
      <c r="F457" s="26"/>
      <c r="G457" s="42" t="s">
        <v>100</v>
      </c>
      <c r="H457" s="43"/>
      <c r="I457" s="44" t="s">
        <v>132</v>
      </c>
      <c r="J457" s="45"/>
      <c r="K457" s="41" t="s">
        <v>1334</v>
      </c>
      <c r="L457" s="26" t="s">
        <v>133</v>
      </c>
      <c r="M457" s="26" t="s">
        <v>230</v>
      </c>
      <c r="N457" s="26" t="s">
        <v>433</v>
      </c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46" t="e">
        <f t="shared" si="13"/>
        <v>#REF!</v>
      </c>
      <c r="AV457" s="35">
        <f t="shared" si="12"/>
        <v>0</v>
      </c>
      <c r="AW457" s="35" t="e">
        <f>(O457*#REF!)+(P457*#REF!)+(Q457*#REF!)+(R457*#REF!)+(S457*#REF!)+(T457*#REF!)+(U457*#REF!)+(V457*#REF!)+(W457*#REF!)+(X457*#REF!)+(Y457*#REF!)+(Z457*#REF!)+(AA457*#REF!)+(AB457*#REF!)+(AC457*#REF!)+(AD457*#REF!)+(AE457*#REF!)+(AF457*#REF!)+(AG457*#REF!)+(AH457*#REF!)+(AI457*#REF!)+(AJ457*#REF!)+(AK457*#REF!)+(AL457*#REF!)+(AM457*#REF!)+(AN457*#REF!)+(AO457*#REF!)+(AP457*#REF!)+(AQ457*#REF!)+(AR457*#REF!)+(AS457*#REF!)+(AT457*#REF!)</f>
        <v>#REF!</v>
      </c>
      <c r="AX457" s="35">
        <f>O99+P99+S99+X99+Y99+AF99+AG99+AQ99+AS99+AT99</f>
        <v>-5</v>
      </c>
      <c r="AY457" s="45"/>
      <c r="AZ457" s="45"/>
      <c r="BA457" s="45"/>
      <c r="BB457" s="45"/>
      <c r="BC457" s="45"/>
      <c r="BD457" s="45"/>
      <c r="BE457" s="26"/>
      <c r="BF457" s="26"/>
      <c r="BG457" s="26"/>
      <c r="BH457" s="26"/>
      <c r="BI457" s="26"/>
      <c r="BJ457" s="26"/>
      <c r="BK457" s="26"/>
      <c r="BL457" s="26"/>
      <c r="BM457" s="26" t="s">
        <v>1216</v>
      </c>
      <c r="BN457" s="26" t="s">
        <v>86</v>
      </c>
      <c r="BO457" s="26" t="s">
        <v>1217</v>
      </c>
      <c r="BP457" s="26"/>
      <c r="BQ457" s="26"/>
      <c r="BR457" s="26"/>
      <c r="BS457" s="26"/>
      <c r="BT457" s="26"/>
      <c r="BU457" s="42"/>
      <c r="BV457" s="26"/>
      <c r="BW457" s="26"/>
    </row>
    <row r="458" spans="1:75" ht="146.25" x14ac:dyDescent="0.25">
      <c r="A458" s="24" t="s">
        <v>75</v>
      </c>
      <c r="B458" s="37" t="s">
        <v>76</v>
      </c>
      <c r="C458" s="39">
        <v>25862</v>
      </c>
      <c r="D458" s="40">
        <v>652</v>
      </c>
      <c r="E458" s="26">
        <v>2061</v>
      </c>
      <c r="F458" s="26"/>
      <c r="G458" s="42" t="s">
        <v>100</v>
      </c>
      <c r="H458" s="43" t="s">
        <v>114</v>
      </c>
      <c r="I458" s="44" t="s">
        <v>144</v>
      </c>
      <c r="J458" s="45"/>
      <c r="K458" s="41" t="s">
        <v>1334</v>
      </c>
      <c r="L458" s="26" t="s">
        <v>133</v>
      </c>
      <c r="M458" s="26" t="s">
        <v>230</v>
      </c>
      <c r="N458" s="26" t="s">
        <v>455</v>
      </c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46" t="e">
        <f>AW458/AX458</f>
        <v>#REF!</v>
      </c>
      <c r="AV458" s="35">
        <f>COUNT(O458:AT458)</f>
        <v>0</v>
      </c>
      <c r="AW458" s="35" t="e">
        <f>(O458*#REF!)+(P458*#REF!)+(Q458*#REF!)+(R458*#REF!)+(S458*#REF!)+(T458*#REF!)+(U458*#REF!)+(V458*#REF!)+(W458*#REF!)+(X458*#REF!)+(Y458*#REF!)+(Z458*#REF!)+(AA458*#REF!)+(AB458*#REF!)+(AC458*#REF!)+(AD458*#REF!)+(AE458*#REF!)+(AF458*#REF!)+(AG458*#REF!)+(AH458*#REF!)+(AI458*#REF!)+(AJ458*#REF!)+(AK458*#REF!)+(AL458*#REF!)+(AM458*#REF!)+(AN458*#REF!)+(AO458*#REF!)+(AP458*#REF!)+(AQ458*#REF!)+(AR458*#REF!)+(AS458*#REF!)+(AT458*#REF!)</f>
        <v>#REF!</v>
      </c>
      <c r="AX458" s="35">
        <f>O98+P98+S98+X98+Y98+AF98+AG98+AQ98+AS98+AT98</f>
        <v>5</v>
      </c>
      <c r="AY458" s="45"/>
      <c r="AZ458" s="45"/>
      <c r="BA458" s="45"/>
      <c r="BB458" s="45"/>
      <c r="BC458" s="45"/>
      <c r="BD458" s="45"/>
      <c r="BE458" s="26"/>
      <c r="BF458" s="26"/>
      <c r="BG458" s="26"/>
      <c r="BH458" s="26"/>
      <c r="BI458" s="26"/>
      <c r="BJ458" s="26"/>
      <c r="BK458" s="26"/>
      <c r="BL458" s="26"/>
      <c r="BM458" s="26" t="s">
        <v>1218</v>
      </c>
      <c r="BN458" s="26" t="s">
        <v>86</v>
      </c>
      <c r="BO458" s="26" t="s">
        <v>1219</v>
      </c>
      <c r="BP458" s="26"/>
      <c r="BQ458" s="26"/>
      <c r="BR458" s="26"/>
      <c r="BS458" s="26"/>
      <c r="BT458" s="26"/>
      <c r="BU458" s="42" t="s">
        <v>1181</v>
      </c>
      <c r="BV458" s="26" t="s">
        <v>311</v>
      </c>
      <c r="BW458" s="26"/>
    </row>
    <row r="459" spans="1:75" ht="146.25" x14ac:dyDescent="0.25">
      <c r="A459" s="24" t="s">
        <v>75</v>
      </c>
      <c r="B459" s="37" t="s">
        <v>76</v>
      </c>
      <c r="C459" s="39">
        <v>25863</v>
      </c>
      <c r="D459" s="40">
        <v>653</v>
      </c>
      <c r="E459" s="26">
        <v>2074</v>
      </c>
      <c r="F459" s="26"/>
      <c r="G459" s="42" t="s">
        <v>100</v>
      </c>
      <c r="H459" s="43" t="s">
        <v>79</v>
      </c>
      <c r="I459" s="44" t="s">
        <v>101</v>
      </c>
      <c r="J459" s="45"/>
      <c r="K459" s="41" t="s">
        <v>1334</v>
      </c>
      <c r="L459" s="26" t="s">
        <v>133</v>
      </c>
      <c r="M459" s="26" t="s">
        <v>178</v>
      </c>
      <c r="N459" s="57" t="s">
        <v>1220</v>
      </c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46" t="e">
        <f t="shared" si="13"/>
        <v>#REF!</v>
      </c>
      <c r="AV459" s="35">
        <f t="shared" si="12"/>
        <v>0</v>
      </c>
      <c r="AW459" s="35" t="e">
        <f>(O459*#REF!)+(P459*#REF!)+(Q459*#REF!)+(R459*#REF!)+(S459*#REF!)+(T459*#REF!)+(U459*#REF!)+(V459*#REF!)+(W459*#REF!)+(X459*#REF!)+(Y459*#REF!)+(Z459*#REF!)+(AA459*#REF!)+(AB459*#REF!)+(AC459*#REF!)+(AD459*#REF!)+(AE459*#REF!)+(AF459*#REF!)+(AG459*#REF!)+(AH459*#REF!)+(AI459*#REF!)+(AJ459*#REF!)+(AK459*#REF!)+(AL459*#REF!)+(AM459*#REF!)+(AN459*#REF!)+(AO459*#REF!)+(AP459*#REF!)+(AQ459*#REF!)+(AR459*#REF!)+(AS459*#REF!)+(AT459*#REF!)</f>
        <v>#REF!</v>
      </c>
      <c r="AX459" s="35">
        <f>O100+P100+S100+X100+Y100+AF100+AG100+AQ100+AS100+AT100</f>
        <v>-5</v>
      </c>
      <c r="AY459" s="45"/>
      <c r="AZ459" s="45"/>
      <c r="BA459" s="45"/>
      <c r="BB459" s="45"/>
      <c r="BC459" s="45"/>
      <c r="BD459" s="45"/>
      <c r="BE459" s="26"/>
      <c r="BF459" s="26"/>
      <c r="BG459" s="26"/>
      <c r="BH459" s="26"/>
      <c r="BI459" s="26"/>
      <c r="BJ459" s="26"/>
      <c r="BK459" s="26"/>
      <c r="BL459" s="26"/>
      <c r="BM459" s="26" t="s">
        <v>1221</v>
      </c>
      <c r="BN459" s="26" t="s">
        <v>86</v>
      </c>
      <c r="BO459" s="26" t="s">
        <v>1222</v>
      </c>
      <c r="BP459" s="26"/>
      <c r="BQ459" s="26"/>
      <c r="BR459" s="26"/>
      <c r="BS459" s="26"/>
      <c r="BT459" s="26"/>
      <c r="BU459" s="42" t="s">
        <v>1181</v>
      </c>
      <c r="BV459" s="26" t="s">
        <v>1063</v>
      </c>
      <c r="BW459" s="26"/>
    </row>
    <row r="460" spans="1:75" ht="90" x14ac:dyDescent="0.25">
      <c r="A460" s="24" t="s">
        <v>75</v>
      </c>
      <c r="B460" s="37" t="s">
        <v>76</v>
      </c>
      <c r="C460" s="39">
        <v>25864</v>
      </c>
      <c r="D460" s="40">
        <v>654</v>
      </c>
      <c r="E460" s="26">
        <v>2087</v>
      </c>
      <c r="F460" s="26"/>
      <c r="G460" s="42" t="s">
        <v>100</v>
      </c>
      <c r="H460" s="43"/>
      <c r="I460" s="44" t="s">
        <v>132</v>
      </c>
      <c r="J460" s="45"/>
      <c r="K460" s="41" t="s">
        <v>1334</v>
      </c>
      <c r="L460" s="26" t="s">
        <v>133</v>
      </c>
      <c r="M460" s="26" t="s">
        <v>468</v>
      </c>
      <c r="N460" s="26" t="s">
        <v>1223</v>
      </c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46" t="e">
        <f t="shared" si="13"/>
        <v>#REF!</v>
      </c>
      <c r="AV460" s="35">
        <f t="shared" si="12"/>
        <v>0</v>
      </c>
      <c r="AW460" s="35" t="e">
        <f>(O460*#REF!)+(P460*#REF!)+(Q460*#REF!)+(R460*#REF!)+(S460*#REF!)+(T460*#REF!)+(U460*#REF!)+(V460*#REF!)+(W460*#REF!)+(X460*#REF!)+(Y460*#REF!)+(Z460*#REF!)+(AA460*#REF!)+(AB460*#REF!)+(AC460*#REF!)+(AD460*#REF!)+(AE460*#REF!)+(AF460*#REF!)+(AG460*#REF!)+(AH460*#REF!)+(AI460*#REF!)+(AJ460*#REF!)+(AK460*#REF!)+(AL460*#REF!)+(AM460*#REF!)+(AN460*#REF!)+(AO460*#REF!)+(AP460*#REF!)+(AQ460*#REF!)+(AR460*#REF!)+(AS460*#REF!)+(AT460*#REF!)</f>
        <v>#REF!</v>
      </c>
      <c r="AX460" s="35">
        <f>O101+P101+S101+X101+Y101+AF101+AG101+AQ101+AS101+AT101</f>
        <v>-1</v>
      </c>
      <c r="AY460" s="45"/>
      <c r="AZ460" s="45"/>
      <c r="BA460" s="45"/>
      <c r="BB460" s="45"/>
      <c r="BC460" s="45"/>
      <c r="BD460" s="45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 t="s">
        <v>1224</v>
      </c>
      <c r="BO460" s="26"/>
      <c r="BP460" s="26"/>
      <c r="BQ460" s="26"/>
      <c r="BR460" s="26"/>
      <c r="BS460" s="26"/>
      <c r="BT460" s="26"/>
      <c r="BU460" s="42" t="s">
        <v>1225</v>
      </c>
      <c r="BV460" s="26"/>
      <c r="BW460" s="26"/>
    </row>
    <row r="461" spans="1:75" ht="101.25" x14ac:dyDescent="0.25">
      <c r="A461" s="24" t="s">
        <v>75</v>
      </c>
      <c r="B461" s="37" t="s">
        <v>76</v>
      </c>
      <c r="C461" s="39">
        <v>25865</v>
      </c>
      <c r="D461" s="40">
        <v>655</v>
      </c>
      <c r="E461" s="26">
        <v>2089</v>
      </c>
      <c r="F461" s="26"/>
      <c r="G461" s="42" t="s">
        <v>78</v>
      </c>
      <c r="H461" s="43"/>
      <c r="I461" s="44" t="s">
        <v>137</v>
      </c>
      <c r="J461" s="45"/>
      <c r="K461" s="41" t="s">
        <v>1334</v>
      </c>
      <c r="L461" s="26" t="s">
        <v>81</v>
      </c>
      <c r="M461" s="26" t="s">
        <v>82</v>
      </c>
      <c r="N461" s="26" t="s">
        <v>568</v>
      </c>
      <c r="O461" s="26">
        <v>-1</v>
      </c>
      <c r="P461" s="26">
        <v>-1</v>
      </c>
      <c r="Q461" s="26">
        <v>-1</v>
      </c>
      <c r="R461" s="26">
        <v>0</v>
      </c>
      <c r="S461" s="26"/>
      <c r="T461" s="26"/>
      <c r="U461" s="26"/>
      <c r="V461" s="26">
        <v>-1</v>
      </c>
      <c r="W461" s="26">
        <v>-1</v>
      </c>
      <c r="X461" s="26">
        <v>-1</v>
      </c>
      <c r="Y461" s="26">
        <v>-1</v>
      </c>
      <c r="Z461" s="26"/>
      <c r="AA461" s="26">
        <v>-1</v>
      </c>
      <c r="AB461" s="26">
        <v>0</v>
      </c>
      <c r="AC461" s="26">
        <v>-1</v>
      </c>
      <c r="AD461" s="26">
        <v>1</v>
      </c>
      <c r="AE461" s="26">
        <v>-1</v>
      </c>
      <c r="AF461" s="26"/>
      <c r="AG461" s="26">
        <v>-2</v>
      </c>
      <c r="AH461" s="26"/>
      <c r="AI461" s="26">
        <v>-1</v>
      </c>
      <c r="AJ461" s="26">
        <v>-1</v>
      </c>
      <c r="AK461" s="26"/>
      <c r="AL461" s="26"/>
      <c r="AM461" s="26">
        <v>-1</v>
      </c>
      <c r="AN461" s="26">
        <v>-1</v>
      </c>
      <c r="AO461" s="26">
        <v>-1</v>
      </c>
      <c r="AP461" s="26"/>
      <c r="AQ461" s="26">
        <v>-1</v>
      </c>
      <c r="AR461" s="26"/>
      <c r="AS461" s="26">
        <v>-1</v>
      </c>
      <c r="AT461" s="26">
        <v>-1</v>
      </c>
      <c r="AU461" s="46" t="e">
        <f t="shared" si="13"/>
        <v>#REF!</v>
      </c>
      <c r="AV461" s="35">
        <f t="shared" si="12"/>
        <v>22</v>
      </c>
      <c r="AW461" s="35" t="e">
        <f>(O461*#REF!)+(P461*#REF!)+(Q461*#REF!)+(R461*#REF!)+(S461*#REF!)+(T461*#REF!)+(U461*#REF!)+(V461*#REF!)+(W461*#REF!)+(X461*#REF!)+(Y461*#REF!)+(Z461*#REF!)+(AA461*#REF!)+(AB461*#REF!)+(AC461*#REF!)+(AD461*#REF!)+(AE461*#REF!)+(AF461*#REF!)+(AG461*#REF!)+(AH461*#REF!)+(AI461*#REF!)+(AJ461*#REF!)+(AK461*#REF!)+(AL461*#REF!)+(AM461*#REF!)+(AN461*#REF!)+(AO461*#REF!)+(AP461*#REF!)+(AQ461*#REF!)+(AR461*#REF!)+(AS461*#REF!)+(AT461*#REF!)</f>
        <v>#REF!</v>
      </c>
      <c r="AX461" s="35" t="e">
        <f>#REF!+#REF!+#REF!+#REF!+#REF!+#REF!+#REF!+#REF!+#REF!+#REF!+#REF!+#REF!+#REF!+#REF!+#REF!+#REF!+#REF!+#REF!+#REF!+#REF!+#REF!+#REF!</f>
        <v>#REF!</v>
      </c>
      <c r="AY461" s="45" t="s">
        <v>411</v>
      </c>
      <c r="AZ461" s="45" t="s">
        <v>576</v>
      </c>
      <c r="BA461" s="45" t="s">
        <v>93</v>
      </c>
      <c r="BB461" s="45"/>
      <c r="BC461" s="45"/>
      <c r="BD461" s="45"/>
      <c r="BE461" s="26"/>
      <c r="BF461" s="26"/>
      <c r="BG461" s="26"/>
      <c r="BH461" s="26" t="s">
        <v>84</v>
      </c>
      <c r="BI461" s="26" t="s">
        <v>254</v>
      </c>
      <c r="BJ461" s="26" t="s">
        <v>141</v>
      </c>
      <c r="BK461" s="26"/>
      <c r="BL461" s="26" t="s">
        <v>1226</v>
      </c>
      <c r="BM461" s="26"/>
      <c r="BN461" s="26" t="s">
        <v>1227</v>
      </c>
      <c r="BO461" s="26"/>
      <c r="BP461" s="26"/>
      <c r="BQ461" s="26"/>
      <c r="BR461" s="26"/>
      <c r="BS461" s="26">
        <v>0</v>
      </c>
      <c r="BT461" s="26"/>
      <c r="BU461" s="42" t="s">
        <v>1181</v>
      </c>
      <c r="BV461" s="26" t="s">
        <v>1228</v>
      </c>
      <c r="BW461" s="26"/>
    </row>
    <row r="462" spans="1:75" ht="27" x14ac:dyDescent="0.25">
      <c r="A462" s="24" t="s">
        <v>75</v>
      </c>
      <c r="B462" s="37" t="s">
        <v>76</v>
      </c>
      <c r="C462" s="39">
        <v>25866</v>
      </c>
      <c r="D462" s="40">
        <v>656</v>
      </c>
      <c r="E462" s="26">
        <v>2099</v>
      </c>
      <c r="F462" s="26"/>
      <c r="G462" s="42" t="s">
        <v>224</v>
      </c>
      <c r="H462" s="43"/>
      <c r="I462" s="44" t="s">
        <v>175</v>
      </c>
      <c r="J462" s="45"/>
      <c r="K462" s="41" t="s">
        <v>1334</v>
      </c>
      <c r="L462" s="26" t="s">
        <v>81</v>
      </c>
      <c r="M462" s="26" t="s">
        <v>82</v>
      </c>
      <c r="N462" s="26" t="s">
        <v>83</v>
      </c>
      <c r="O462" s="26"/>
      <c r="P462" s="26"/>
      <c r="Q462" s="26"/>
      <c r="R462" s="26"/>
      <c r="S462" s="26">
        <v>1</v>
      </c>
      <c r="T462" s="26"/>
      <c r="U462" s="26"/>
      <c r="V462" s="26"/>
      <c r="W462" s="26"/>
      <c r="X462" s="26">
        <v>1</v>
      </c>
      <c r="Y462" s="26"/>
      <c r="Z462" s="26"/>
      <c r="AA462" s="26"/>
      <c r="AB462" s="26"/>
      <c r="AC462" s="26"/>
      <c r="AD462" s="26"/>
      <c r="AE462" s="26"/>
      <c r="AF462" s="26"/>
      <c r="AG462" s="26">
        <v>1</v>
      </c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>
        <v>1</v>
      </c>
      <c r="AT462" s="26">
        <v>1</v>
      </c>
      <c r="AU462" s="46" t="e">
        <f t="shared" si="13"/>
        <v>#REF!</v>
      </c>
      <c r="AV462" s="35">
        <f t="shared" si="12"/>
        <v>5</v>
      </c>
      <c r="AW462" s="35" t="e">
        <f>(O462*#REF!)+(P462*#REF!)+(Q462*#REF!)+(R462*#REF!)+(S462*#REF!)+(T462*#REF!)+(U462*#REF!)+(V462*#REF!)+(W462*#REF!)+(X462*#REF!)+(Y462*#REF!)+(Z462*#REF!)+(AA462*#REF!)+(AB462*#REF!)+(AC462*#REF!)+(AD462*#REF!)+(AE462*#REF!)+(AF462*#REF!)+(AG462*#REF!)+(AH462*#REF!)+(AI462*#REF!)+(AJ462*#REF!)+(AK462*#REF!)+(AL462*#REF!)+(AM462*#REF!)+(AN462*#REF!)+(AO462*#REF!)+(AP462*#REF!)+(AQ462*#REF!)+(AR462*#REF!)+(AS462*#REF!)+(AT462*#REF!)</f>
        <v>#REF!</v>
      </c>
      <c r="AX462" s="35" t="e">
        <f>#REF!+#REF!+#REF!+#REF!+#REF!</f>
        <v>#REF!</v>
      </c>
      <c r="AY462" s="45"/>
      <c r="AZ462" s="45" t="s">
        <v>411</v>
      </c>
      <c r="BA462" s="45"/>
      <c r="BB462" s="45"/>
      <c r="BC462" s="45"/>
      <c r="BD462" s="45"/>
      <c r="BE462" s="26"/>
      <c r="BF462" s="26"/>
      <c r="BG462" s="26"/>
      <c r="BH462" s="26" t="s">
        <v>84</v>
      </c>
      <c r="BI462" s="26" t="s">
        <v>254</v>
      </c>
      <c r="BJ462" s="26" t="s">
        <v>83</v>
      </c>
      <c r="BK462" s="26" t="s">
        <v>344</v>
      </c>
      <c r="BL462" s="26"/>
      <c r="BM462" s="26"/>
      <c r="BN462" s="26" t="s">
        <v>861</v>
      </c>
      <c r="BO462" s="26"/>
      <c r="BP462" s="26"/>
      <c r="BQ462" s="26"/>
      <c r="BR462" s="26"/>
      <c r="BS462" s="26"/>
      <c r="BT462" s="26"/>
      <c r="BU462" s="42" t="s">
        <v>992</v>
      </c>
      <c r="BV462" s="26" t="s">
        <v>1229</v>
      </c>
      <c r="BW462" s="26"/>
    </row>
    <row r="463" spans="1:75" ht="112.5" x14ac:dyDescent="0.25">
      <c r="A463" s="24" t="s">
        <v>75</v>
      </c>
      <c r="B463" s="37" t="s">
        <v>76</v>
      </c>
      <c r="C463" s="39">
        <v>25867</v>
      </c>
      <c r="D463" s="40">
        <v>657</v>
      </c>
      <c r="E463" s="26">
        <v>2131</v>
      </c>
      <c r="F463" s="26"/>
      <c r="G463" s="42" t="s">
        <v>100</v>
      </c>
      <c r="H463" s="43"/>
      <c r="I463" s="44" t="s">
        <v>132</v>
      </c>
      <c r="J463" s="45"/>
      <c r="K463" s="41" t="s">
        <v>1334</v>
      </c>
      <c r="L463" s="26" t="s">
        <v>133</v>
      </c>
      <c r="M463" s="26" t="s">
        <v>230</v>
      </c>
      <c r="N463" s="26" t="s">
        <v>935</v>
      </c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46" t="e">
        <f t="shared" si="13"/>
        <v>#REF!</v>
      </c>
      <c r="AV463" s="35">
        <f t="shared" si="12"/>
        <v>0</v>
      </c>
      <c r="AW463" s="35" t="e">
        <f>(O463*#REF!)+(P463*#REF!)+(Q463*#REF!)+(R463*#REF!)+(S463*#REF!)+(T463*#REF!)+(U463*#REF!)+(V463*#REF!)+(W463*#REF!)+(X463*#REF!)+(Y463*#REF!)+(Z463*#REF!)+(AA463*#REF!)+(AB463*#REF!)+(AC463*#REF!)+(AD463*#REF!)+(AE463*#REF!)+(AF463*#REF!)+(AG463*#REF!)+(AH463*#REF!)+(AI463*#REF!)+(AJ463*#REF!)+(AK463*#REF!)+(AL463*#REF!)+(AM463*#REF!)+(AN463*#REF!)+(AO463*#REF!)+(AP463*#REF!)+(AQ463*#REF!)+(AR463*#REF!)+(AS463*#REF!)+(AT463*#REF!)</f>
        <v>#REF!</v>
      </c>
      <c r="AX463" s="35">
        <f>O104+P104+S104+X104+Y104+AF104+AG104+AQ104+AS104+AT104</f>
        <v>0</v>
      </c>
      <c r="AY463" s="45"/>
      <c r="AZ463" s="45"/>
      <c r="BA463" s="45"/>
      <c r="BB463" s="45"/>
      <c r="BC463" s="45"/>
      <c r="BD463" s="45"/>
      <c r="BE463" s="26"/>
      <c r="BF463" s="26"/>
      <c r="BG463" s="26"/>
      <c r="BH463" s="26"/>
      <c r="BI463" s="26"/>
      <c r="BJ463" s="26"/>
      <c r="BK463" s="26"/>
      <c r="BL463" s="26"/>
      <c r="BM463" s="26" t="s">
        <v>1230</v>
      </c>
      <c r="BN463" s="26" t="s">
        <v>86</v>
      </c>
      <c r="BO463" s="26" t="s">
        <v>1231</v>
      </c>
      <c r="BP463" s="26"/>
      <c r="BQ463" s="26"/>
      <c r="BR463" s="26"/>
      <c r="BS463" s="26"/>
      <c r="BT463" s="26"/>
      <c r="BU463" s="42" t="s">
        <v>1002</v>
      </c>
      <c r="BV463" s="26"/>
      <c r="BW463" s="26"/>
    </row>
    <row r="464" spans="1:75" ht="33.75" x14ac:dyDescent="0.25">
      <c r="A464" s="24" t="s">
        <v>75</v>
      </c>
      <c r="B464" s="37" t="s">
        <v>76</v>
      </c>
      <c r="C464" s="39">
        <v>25868</v>
      </c>
      <c r="D464" s="40">
        <v>658</v>
      </c>
      <c r="E464" s="26">
        <v>2119</v>
      </c>
      <c r="F464" s="26"/>
      <c r="G464" s="42" t="s">
        <v>113</v>
      </c>
      <c r="H464" s="43" t="s">
        <v>114</v>
      </c>
      <c r="I464" s="44" t="s">
        <v>114</v>
      </c>
      <c r="J464" s="45"/>
      <c r="K464" s="41" t="s">
        <v>1334</v>
      </c>
      <c r="L464" s="26" t="s">
        <v>81</v>
      </c>
      <c r="M464" s="26" t="s">
        <v>89</v>
      </c>
      <c r="N464" s="26" t="s">
        <v>90</v>
      </c>
      <c r="O464" s="26">
        <v>1</v>
      </c>
      <c r="P464" s="26">
        <v>1</v>
      </c>
      <c r="Q464" s="26">
        <v>1</v>
      </c>
      <c r="R464" s="26">
        <v>0</v>
      </c>
      <c r="S464" s="26">
        <v>1</v>
      </c>
      <c r="T464" s="26">
        <v>1</v>
      </c>
      <c r="U464" s="26"/>
      <c r="V464" s="26">
        <v>1</v>
      </c>
      <c r="W464" s="26">
        <v>1</v>
      </c>
      <c r="X464" s="26">
        <v>1</v>
      </c>
      <c r="Y464" s="26">
        <v>-1</v>
      </c>
      <c r="Z464" s="26"/>
      <c r="AA464" s="26">
        <v>1</v>
      </c>
      <c r="AB464" s="26">
        <v>1</v>
      </c>
      <c r="AC464" s="26">
        <v>0</v>
      </c>
      <c r="AD464" s="26">
        <v>-1</v>
      </c>
      <c r="AE464" s="26">
        <v>0</v>
      </c>
      <c r="AF464" s="26">
        <v>1</v>
      </c>
      <c r="AG464" s="26">
        <v>2</v>
      </c>
      <c r="AH464" s="26"/>
      <c r="AI464" s="26">
        <v>1</v>
      </c>
      <c r="AJ464" s="26"/>
      <c r="AK464" s="26"/>
      <c r="AL464" s="26">
        <v>1</v>
      </c>
      <c r="AM464" s="26"/>
      <c r="AN464" s="26"/>
      <c r="AO464" s="26"/>
      <c r="AP464" s="26"/>
      <c r="AQ464" s="26">
        <v>1</v>
      </c>
      <c r="AR464" s="26"/>
      <c r="AS464" s="26">
        <v>1</v>
      </c>
      <c r="AT464" s="26">
        <v>1</v>
      </c>
      <c r="AU464" s="46" t="e">
        <f t="shared" si="13"/>
        <v>#REF!</v>
      </c>
      <c r="AV464" s="35">
        <f t="shared" si="12"/>
        <v>22</v>
      </c>
      <c r="AW464" s="35" t="e">
        <f>(O464*#REF!)+(P464*#REF!)+(Q464*#REF!)+(R464*#REF!)+(S464*#REF!)+(T464*#REF!)+(U464*#REF!)+(V464*#REF!)+(W464*#REF!)+(X464*#REF!)+(Y464*#REF!)+(Z464*#REF!)+(AA464*#REF!)+(AB464*#REF!)+(AC464*#REF!)+(AD464*#REF!)+(AE464*#REF!)+(AF464*#REF!)+(AG464*#REF!)+(AH464*#REF!)+(AI464*#REF!)+(AJ464*#REF!)+(AK464*#REF!)+(AL464*#REF!)+(AM464*#REF!)+(AN464*#REF!)+(AO464*#REF!)+(AP464*#REF!)+(AQ464*#REF!)+(AR464*#REF!)+(AS464*#REF!)+(AT464*#REF!)</f>
        <v>#REF!</v>
      </c>
      <c r="AX464" s="35" t="e">
        <f>#REF!+#REF!+#REF!+#REF!+#REF!+#REF!+#REF!+#REF!+#REF!+#REF!+#REF!+#REF!+#REF!+#REF!+#REF!+#REF!+#REF!+#REF!+#REF!+#REF!+#REF!+#REF!</f>
        <v>#REF!</v>
      </c>
      <c r="AY464" s="45" t="s">
        <v>411</v>
      </c>
      <c r="AZ464" s="45" t="s">
        <v>115</v>
      </c>
      <c r="BA464" s="45" t="s">
        <v>116</v>
      </c>
      <c r="BB464" s="45"/>
      <c r="BC464" s="45"/>
      <c r="BD464" s="45"/>
      <c r="BE464" s="26"/>
      <c r="BF464" s="26"/>
      <c r="BG464" s="26"/>
      <c r="BH464" s="26" t="s">
        <v>95</v>
      </c>
      <c r="BI464" s="26" t="s">
        <v>96</v>
      </c>
      <c r="BJ464" s="26" t="s">
        <v>97</v>
      </c>
      <c r="BK464" s="26"/>
      <c r="BL464" s="26" t="s">
        <v>528</v>
      </c>
      <c r="BM464" s="26"/>
      <c r="BN464" s="26" t="s">
        <v>128</v>
      </c>
      <c r="BO464" s="26"/>
      <c r="BP464" s="26">
        <v>3</v>
      </c>
      <c r="BQ464" s="26">
        <v>3</v>
      </c>
      <c r="BR464" s="26">
        <v>2</v>
      </c>
      <c r="BS464" s="26">
        <v>2</v>
      </c>
      <c r="BT464" s="26" t="s">
        <v>824</v>
      </c>
      <c r="BU464" s="42"/>
      <c r="BV464" s="26" t="s">
        <v>1232</v>
      </c>
      <c r="BW464" s="26"/>
    </row>
    <row r="465" spans="1:75" ht="101.25" x14ac:dyDescent="0.25">
      <c r="A465" s="24" t="s">
        <v>75</v>
      </c>
      <c r="B465" s="37" t="s">
        <v>76</v>
      </c>
      <c r="C465" s="39">
        <v>25869</v>
      </c>
      <c r="D465" s="40">
        <v>659</v>
      </c>
      <c r="E465" s="26">
        <v>2141</v>
      </c>
      <c r="F465" s="26"/>
      <c r="G465" s="42" t="s">
        <v>224</v>
      </c>
      <c r="H465" s="43"/>
      <c r="I465" s="44" t="s">
        <v>175</v>
      </c>
      <c r="J465" s="45"/>
      <c r="K465" s="41" t="s">
        <v>1334</v>
      </c>
      <c r="L465" s="26" t="s">
        <v>81</v>
      </c>
      <c r="M465" s="26" t="s">
        <v>170</v>
      </c>
      <c r="N465" s="26" t="s">
        <v>141</v>
      </c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>
        <v>1</v>
      </c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>
        <v>1</v>
      </c>
      <c r="AT465" s="26">
        <v>1</v>
      </c>
      <c r="AU465" s="46" t="e">
        <f t="shared" si="13"/>
        <v>#REF!</v>
      </c>
      <c r="AV465" s="35">
        <f t="shared" si="12"/>
        <v>3</v>
      </c>
      <c r="AW465" s="35" t="e">
        <f>(O465*#REF!)+(P465*#REF!)+(Q465*#REF!)+(R465*#REF!)+(S465*#REF!)+(T465*#REF!)+(U465*#REF!)+(V465*#REF!)+(W465*#REF!)+(X465*#REF!)+(Y465*#REF!)+(Z465*#REF!)+(AA465*#REF!)+(AB465*#REF!)+(AC465*#REF!)+(AD465*#REF!)+(AE465*#REF!)+(AF465*#REF!)+(AG465*#REF!)+(AH465*#REF!)+(AI465*#REF!)+(AJ465*#REF!)+(AK465*#REF!)+(AL465*#REF!)+(AM465*#REF!)+(AN465*#REF!)+(AO465*#REF!)+(AP465*#REF!)+(AQ465*#REF!)+(AR465*#REF!)+(AS465*#REF!)+(AT465*#REF!)</f>
        <v>#REF!</v>
      </c>
      <c r="AX465" s="35" t="e">
        <f>#REF!+#REF!+#REF!</f>
        <v>#REF!</v>
      </c>
      <c r="AY465" s="45"/>
      <c r="AZ465" s="45"/>
      <c r="BA465" s="45"/>
      <c r="BB465" s="45"/>
      <c r="BC465" s="45"/>
      <c r="BD465" s="45"/>
      <c r="BE465" s="26"/>
      <c r="BF465" s="26"/>
      <c r="BG465" s="26"/>
      <c r="BH465" s="26"/>
      <c r="BI465" s="26"/>
      <c r="BJ465" s="26" t="s">
        <v>141</v>
      </c>
      <c r="BK465" s="26"/>
      <c r="BL465" s="26"/>
      <c r="BM465" s="26" t="s">
        <v>1233</v>
      </c>
      <c r="BN465" s="26" t="s">
        <v>559</v>
      </c>
      <c r="BO465" s="26"/>
      <c r="BP465" s="26"/>
      <c r="BQ465" s="26"/>
      <c r="BR465" s="26"/>
      <c r="BS465" s="26"/>
      <c r="BT465" s="26"/>
      <c r="BU465" s="42" t="s">
        <v>1234</v>
      </c>
      <c r="BV465" s="26" t="s">
        <v>1235</v>
      </c>
      <c r="BW465" s="26"/>
    </row>
    <row r="466" spans="1:75" ht="33.75" x14ac:dyDescent="0.25">
      <c r="A466" s="24" t="s">
        <v>75</v>
      </c>
      <c r="B466" s="37" t="s">
        <v>76</v>
      </c>
      <c r="C466" s="39">
        <v>25870</v>
      </c>
      <c r="D466" s="40">
        <v>660</v>
      </c>
      <c r="E466" s="26">
        <v>2146</v>
      </c>
      <c r="F466" s="26"/>
      <c r="G466" s="42" t="s">
        <v>113</v>
      </c>
      <c r="H466" s="43"/>
      <c r="I466" s="44" t="s">
        <v>175</v>
      </c>
      <c r="J466" s="45"/>
      <c r="K466" s="41" t="s">
        <v>1334</v>
      </c>
      <c r="L466" s="26" t="s">
        <v>81</v>
      </c>
      <c r="M466" s="26" t="s">
        <v>89</v>
      </c>
      <c r="N466" s="26" t="s">
        <v>333</v>
      </c>
      <c r="O466" s="26"/>
      <c r="P466" s="26"/>
      <c r="Q466" s="26"/>
      <c r="R466" s="26"/>
      <c r="S466" s="26">
        <v>1</v>
      </c>
      <c r="T466" s="26"/>
      <c r="U466" s="26">
        <v>1</v>
      </c>
      <c r="V466" s="26"/>
      <c r="W466" s="26">
        <v>2</v>
      </c>
      <c r="X466" s="26">
        <v>1</v>
      </c>
      <c r="Y466" s="26"/>
      <c r="Z466" s="26"/>
      <c r="AA466" s="26">
        <v>1</v>
      </c>
      <c r="AB466" s="26">
        <v>1</v>
      </c>
      <c r="AC466" s="26">
        <v>1</v>
      </c>
      <c r="AD466" s="26">
        <v>1</v>
      </c>
      <c r="AE466" s="26">
        <v>1</v>
      </c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>
        <v>1</v>
      </c>
      <c r="AT466" s="26">
        <v>1</v>
      </c>
      <c r="AU466" s="46" t="e">
        <f t="shared" si="13"/>
        <v>#REF!</v>
      </c>
      <c r="AV466" s="35">
        <f t="shared" si="12"/>
        <v>11</v>
      </c>
      <c r="AW466" s="35" t="e">
        <f>(O466*#REF!)+(P466*#REF!)+(Q466*#REF!)+(R466*#REF!)+(S466*#REF!)+(T466*#REF!)+(U466*#REF!)+(V466*#REF!)+(W466*#REF!)+(X466*#REF!)+(Y466*#REF!)+(Z466*#REF!)+(AA466*#REF!)+(AB466*#REF!)+(AC466*#REF!)+(AD466*#REF!)+(AE466*#REF!)+(AF466*#REF!)+(AG466*#REF!)+(AH466*#REF!)+(AI466*#REF!)+(AJ466*#REF!)+(AK466*#REF!)+(AL466*#REF!)+(AM466*#REF!)+(AN466*#REF!)+(AO466*#REF!)+(AP466*#REF!)+(AQ466*#REF!)+(AR466*#REF!)+(AS466*#REF!)+(AT466*#REF!)</f>
        <v>#REF!</v>
      </c>
      <c r="AX466" s="35" t="e">
        <f>#REF!+#REF!+#REF!+#REF!+#REF!+#REF!+#REF!+#REF!+#REF!+#REF!+#REF!</f>
        <v>#REF!</v>
      </c>
      <c r="AY466" s="45"/>
      <c r="AZ466" s="45"/>
      <c r="BA466" s="45"/>
      <c r="BB466" s="45"/>
      <c r="BC466" s="45"/>
      <c r="BD466" s="45"/>
      <c r="BE466" s="26"/>
      <c r="BF466" s="26"/>
      <c r="BG466" s="26"/>
      <c r="BH466" s="26" t="s">
        <v>282</v>
      </c>
      <c r="BI466" s="26" t="s">
        <v>330</v>
      </c>
      <c r="BJ466" s="26" t="s">
        <v>823</v>
      </c>
      <c r="BK466" s="26"/>
      <c r="BL466" s="26" t="s">
        <v>565</v>
      </c>
      <c r="BM466" s="26"/>
      <c r="BN466" s="26" t="s">
        <v>128</v>
      </c>
      <c r="BO466" s="26"/>
      <c r="BP466" s="26">
        <v>3</v>
      </c>
      <c r="BQ466" s="26"/>
      <c r="BR466" s="26"/>
      <c r="BS466" s="26">
        <v>2</v>
      </c>
      <c r="BT466" s="26" t="s">
        <v>824</v>
      </c>
      <c r="BU466" s="42" t="s">
        <v>862</v>
      </c>
      <c r="BV466" s="26" t="s">
        <v>561</v>
      </c>
      <c r="BW466" s="26"/>
    </row>
    <row r="467" spans="1:75" ht="33.75" x14ac:dyDescent="0.25">
      <c r="A467" s="24" t="s">
        <v>75</v>
      </c>
      <c r="B467" s="37" t="s">
        <v>76</v>
      </c>
      <c r="C467" s="50" t="s">
        <v>131</v>
      </c>
      <c r="D467" s="40">
        <v>661</v>
      </c>
      <c r="E467" s="26"/>
      <c r="F467" s="26"/>
      <c r="G467" s="42" t="s">
        <v>100</v>
      </c>
      <c r="H467" s="43"/>
      <c r="I467" s="44" t="s">
        <v>132</v>
      </c>
      <c r="J467" s="45"/>
      <c r="K467" s="41" t="s">
        <v>1334</v>
      </c>
      <c r="L467" s="26" t="s">
        <v>133</v>
      </c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46"/>
      <c r="AV467" s="35"/>
      <c r="AW467" s="35"/>
      <c r="AX467" s="35"/>
      <c r="AY467" s="45"/>
      <c r="AZ467" s="45"/>
      <c r="BA467" s="45"/>
      <c r="BB467" s="45"/>
      <c r="BC467" s="45"/>
      <c r="BD467" s="45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42"/>
      <c r="BV467" s="51" t="s">
        <v>483</v>
      </c>
      <c r="BW467" s="26"/>
    </row>
    <row r="468" spans="1:75" ht="27" x14ac:dyDescent="0.25">
      <c r="A468" s="24" t="s">
        <v>75</v>
      </c>
      <c r="B468" s="37" t="s">
        <v>76</v>
      </c>
      <c r="C468" s="39">
        <v>25871</v>
      </c>
      <c r="D468" s="40">
        <v>662</v>
      </c>
      <c r="E468" s="26">
        <v>2153</v>
      </c>
      <c r="F468" s="26"/>
      <c r="G468" s="42" t="s">
        <v>113</v>
      </c>
      <c r="H468" s="43"/>
      <c r="I468" s="44" t="s">
        <v>175</v>
      </c>
      <c r="J468" s="45"/>
      <c r="K468" s="41" t="s">
        <v>1334</v>
      </c>
      <c r="L468" s="26" t="s">
        <v>81</v>
      </c>
      <c r="M468" s="26" t="s">
        <v>82</v>
      </c>
      <c r="N468" s="26" t="s">
        <v>150</v>
      </c>
      <c r="O468" s="26">
        <v>1</v>
      </c>
      <c r="P468" s="26">
        <v>1</v>
      </c>
      <c r="Q468" s="26">
        <v>1</v>
      </c>
      <c r="R468" s="26">
        <v>1</v>
      </c>
      <c r="S468" s="26">
        <v>1</v>
      </c>
      <c r="T468" s="26">
        <v>1</v>
      </c>
      <c r="U468" s="26">
        <v>1</v>
      </c>
      <c r="V468" s="26"/>
      <c r="W468" s="26">
        <v>1</v>
      </c>
      <c r="X468" s="26">
        <v>1</v>
      </c>
      <c r="Y468" s="26">
        <v>0</v>
      </c>
      <c r="Z468" s="26"/>
      <c r="AA468" s="26">
        <v>1</v>
      </c>
      <c r="AB468" s="26">
        <v>1</v>
      </c>
      <c r="AC468" s="26">
        <v>1</v>
      </c>
      <c r="AD468" s="26">
        <v>1</v>
      </c>
      <c r="AE468" s="26">
        <v>0</v>
      </c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>
        <v>1</v>
      </c>
      <c r="AT468" s="26">
        <v>1</v>
      </c>
      <c r="AU468" s="46" t="e">
        <f t="shared" si="13"/>
        <v>#REF!</v>
      </c>
      <c r="AV468" s="35">
        <f t="shared" si="12"/>
        <v>17</v>
      </c>
      <c r="AW468" s="35" t="e">
        <f>(O468*#REF!)+(P468*#REF!)+(Q468*#REF!)+(R468*#REF!)+(S468*#REF!)+(T468*#REF!)+(U468*#REF!)+(V468*#REF!)+(W468*#REF!)+(X468*#REF!)+(Y468*#REF!)+(Z468*#REF!)+(AA468*#REF!)+(AB468*#REF!)+(AC468*#REF!)+(AD468*#REF!)+(AE468*#REF!)+(AF468*#REF!)+(AG468*#REF!)+(AH468*#REF!)+(AI468*#REF!)+(AJ468*#REF!)+(AK468*#REF!)+(AL468*#REF!)+(AM468*#REF!)+(AN468*#REF!)+(AO468*#REF!)+(AP468*#REF!)+(AQ468*#REF!)+(AR468*#REF!)+(AS468*#REF!)+(AT468*#REF!)</f>
        <v>#REF!</v>
      </c>
      <c r="AX468" s="35" t="e">
        <f>#REF!+#REF!+#REF!+#REF!+#REF!+#REF!+#REF!+#REF!+#REF!+#REF!+#REF!+#REF!+#REF!+#REF!+#REF!+#REF!+#REF!</f>
        <v>#REF!</v>
      </c>
      <c r="AY468" s="45"/>
      <c r="AZ468" s="45"/>
      <c r="BA468" s="45"/>
      <c r="BB468" s="45"/>
      <c r="BC468" s="45"/>
      <c r="BD468" s="45"/>
      <c r="BE468" s="26"/>
      <c r="BF468" s="26"/>
      <c r="BG468" s="26"/>
      <c r="BH468" s="26" t="s">
        <v>84</v>
      </c>
      <c r="BI468" s="26" t="s">
        <v>254</v>
      </c>
      <c r="BJ468" s="26" t="s">
        <v>150</v>
      </c>
      <c r="BK468" s="26"/>
      <c r="BL468" s="26" t="s">
        <v>528</v>
      </c>
      <c r="BM468" s="26"/>
      <c r="BN468" s="26" t="s">
        <v>128</v>
      </c>
      <c r="BO468" s="26"/>
      <c r="BP468" s="26">
        <v>2</v>
      </c>
      <c r="BQ468" s="26">
        <v>1</v>
      </c>
      <c r="BR468" s="26"/>
      <c r="BS468" s="26"/>
      <c r="BT468" s="26" t="s">
        <v>824</v>
      </c>
      <c r="BU468" s="42"/>
      <c r="BV468" s="26" t="s">
        <v>819</v>
      </c>
      <c r="BW468" s="26"/>
    </row>
    <row r="469" spans="1:75" ht="33.75" x14ac:dyDescent="0.25">
      <c r="A469" s="24" t="s">
        <v>75</v>
      </c>
      <c r="B469" s="37" t="s">
        <v>76</v>
      </c>
      <c r="C469" s="39">
        <v>25872</v>
      </c>
      <c r="D469" s="40">
        <v>663</v>
      </c>
      <c r="E469" s="26">
        <v>2162</v>
      </c>
      <c r="F469" s="26"/>
      <c r="G469" s="42" t="s">
        <v>78</v>
      </c>
      <c r="H469" s="43"/>
      <c r="I469" s="44" t="s">
        <v>137</v>
      </c>
      <c r="J469" s="45"/>
      <c r="K469" s="41" t="s">
        <v>1334</v>
      </c>
      <c r="L469" s="26" t="s">
        <v>81</v>
      </c>
      <c r="M469" s="26" t="s">
        <v>126</v>
      </c>
      <c r="N469" s="26" t="s">
        <v>269</v>
      </c>
      <c r="O469" s="26"/>
      <c r="P469" s="26"/>
      <c r="Q469" s="26"/>
      <c r="R469" s="26"/>
      <c r="S469" s="26">
        <v>-1</v>
      </c>
      <c r="T469" s="26"/>
      <c r="U469" s="26"/>
      <c r="V469" s="26"/>
      <c r="W469" s="26"/>
      <c r="X469" s="26"/>
      <c r="Y469" s="26"/>
      <c r="Z469" s="26"/>
      <c r="AA469" s="26">
        <v>-1</v>
      </c>
      <c r="AB469" s="26">
        <v>-1</v>
      </c>
      <c r="AC469" s="26">
        <v>-1</v>
      </c>
      <c r="AD469" s="26">
        <v>-1</v>
      </c>
      <c r="AE469" s="26">
        <v>-1</v>
      </c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>
        <v>-1</v>
      </c>
      <c r="AT469" s="26">
        <v>-1</v>
      </c>
      <c r="AU469" s="46" t="e">
        <f t="shared" si="13"/>
        <v>#REF!</v>
      </c>
      <c r="AV469" s="35">
        <f t="shared" si="12"/>
        <v>8</v>
      </c>
      <c r="AW469" s="35" t="e">
        <f>(O469*#REF!)+(P469*#REF!)+(Q469*#REF!)+(R469*#REF!)+(S469*#REF!)+(T469*#REF!)+(U469*#REF!)+(V469*#REF!)+(W469*#REF!)+(X469*#REF!)+(Y469*#REF!)+(Z469*#REF!)+(AA469*#REF!)+(AB469*#REF!)+(AC469*#REF!)+(AD469*#REF!)+(AE469*#REF!)+(AF469*#REF!)+(AG469*#REF!)+(AH469*#REF!)+(AI469*#REF!)+(AJ469*#REF!)+(AK469*#REF!)+(AL469*#REF!)+(AM469*#REF!)+(AN469*#REF!)+(AO469*#REF!)+(AP469*#REF!)+(AQ469*#REF!)+(AR469*#REF!)+(AS469*#REF!)+(AT469*#REF!)</f>
        <v>#REF!</v>
      </c>
      <c r="AX469" s="35" t="e">
        <f>#REF!+#REF!+#REF!+#REF!+#REF!+#REF!+#REF!+#REF!</f>
        <v>#REF!</v>
      </c>
      <c r="AY469" s="45"/>
      <c r="AZ469" s="45"/>
      <c r="BA469" s="45"/>
      <c r="BB469" s="45"/>
      <c r="BC469" s="45"/>
      <c r="BD469" s="45"/>
      <c r="BE469" s="26"/>
      <c r="BF469" s="26"/>
      <c r="BG469" s="26"/>
      <c r="BH469" s="26" t="s">
        <v>118</v>
      </c>
      <c r="BI469" s="26" t="s">
        <v>204</v>
      </c>
      <c r="BJ469" s="26" t="s">
        <v>269</v>
      </c>
      <c r="BK469" s="26"/>
      <c r="BL469" s="26" t="s">
        <v>318</v>
      </c>
      <c r="BM469" s="26"/>
      <c r="BN469" s="26" t="s">
        <v>128</v>
      </c>
      <c r="BO469" s="26"/>
      <c r="BP469" s="26"/>
      <c r="BQ469" s="26"/>
      <c r="BR469" s="26"/>
      <c r="BS469" s="26"/>
      <c r="BT469" s="26"/>
      <c r="BU469" s="42" t="s">
        <v>1236</v>
      </c>
      <c r="BV469" s="26" t="s">
        <v>1215</v>
      </c>
      <c r="BW469" s="26"/>
    </row>
    <row r="470" spans="1:75" ht="33.75" x14ac:dyDescent="0.25">
      <c r="A470" s="24" t="s">
        <v>75</v>
      </c>
      <c r="B470" s="37" t="s">
        <v>76</v>
      </c>
      <c r="C470" s="50" t="s">
        <v>131</v>
      </c>
      <c r="D470" s="40">
        <v>664</v>
      </c>
      <c r="E470" s="26"/>
      <c r="F470" s="26"/>
      <c r="G470" s="42" t="s">
        <v>100</v>
      </c>
      <c r="H470" s="43"/>
      <c r="I470" s="44" t="s">
        <v>132</v>
      </c>
      <c r="J470" s="45"/>
      <c r="K470" s="41" t="s">
        <v>1334</v>
      </c>
      <c r="L470" s="26" t="s">
        <v>133</v>
      </c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46"/>
      <c r="AV470" s="35"/>
      <c r="AW470" s="35"/>
      <c r="AX470" s="35"/>
      <c r="AY470" s="45"/>
      <c r="AZ470" s="45"/>
      <c r="BA470" s="45"/>
      <c r="BB470" s="45"/>
      <c r="BC470" s="45"/>
      <c r="BD470" s="45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42"/>
      <c r="BV470" s="51" t="s">
        <v>483</v>
      </c>
      <c r="BW470" s="26"/>
    </row>
    <row r="471" spans="1:75" ht="78.75" x14ac:dyDescent="0.25">
      <c r="A471" s="24" t="s">
        <v>75</v>
      </c>
      <c r="B471" s="37" t="s">
        <v>76</v>
      </c>
      <c r="C471" s="39">
        <v>25873</v>
      </c>
      <c r="D471" s="40">
        <v>665</v>
      </c>
      <c r="E471" s="26">
        <v>2174</v>
      </c>
      <c r="F471" s="26"/>
      <c r="G471" s="42" t="s">
        <v>113</v>
      </c>
      <c r="H471" s="43" t="s">
        <v>114</v>
      </c>
      <c r="I471" s="44" t="s">
        <v>114</v>
      </c>
      <c r="J471" s="45"/>
      <c r="K471" s="41" t="s">
        <v>1334</v>
      </c>
      <c r="L471" s="26" t="s">
        <v>81</v>
      </c>
      <c r="M471" s="26" t="s">
        <v>328</v>
      </c>
      <c r="N471" s="26" t="s">
        <v>329</v>
      </c>
      <c r="O471" s="26"/>
      <c r="P471" s="26"/>
      <c r="Q471" s="26"/>
      <c r="R471" s="26"/>
      <c r="S471" s="26">
        <v>1</v>
      </c>
      <c r="T471" s="26"/>
      <c r="U471" s="26"/>
      <c r="V471" s="26"/>
      <c r="W471" s="26"/>
      <c r="X471" s="26">
        <v>1</v>
      </c>
      <c r="Y471" s="26"/>
      <c r="Z471" s="26"/>
      <c r="AA471" s="26"/>
      <c r="AB471" s="26"/>
      <c r="AC471" s="26">
        <v>1</v>
      </c>
      <c r="AD471" s="26">
        <v>1</v>
      </c>
      <c r="AE471" s="26">
        <v>0</v>
      </c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>
        <v>1</v>
      </c>
      <c r="AT471" s="26">
        <v>1</v>
      </c>
      <c r="AU471" s="46" t="e">
        <f t="shared" si="13"/>
        <v>#REF!</v>
      </c>
      <c r="AV471" s="35">
        <f t="shared" si="12"/>
        <v>7</v>
      </c>
      <c r="AW471" s="35" t="e">
        <f>(O471*#REF!)+(P471*#REF!)+(Q471*#REF!)+(R471*#REF!)+(S471*#REF!)+(T471*#REF!)+(U471*#REF!)+(V471*#REF!)+(W471*#REF!)+(X471*#REF!)+(Y471*#REF!)+(Z471*#REF!)+(AA471*#REF!)+(AB471*#REF!)+(AC471*#REF!)+(AD471*#REF!)+(AE471*#REF!)+(AF471*#REF!)+(AG471*#REF!)+(AH471*#REF!)+(AI471*#REF!)+(AJ471*#REF!)+(AK471*#REF!)+(AL471*#REF!)+(AM471*#REF!)+(AN471*#REF!)+(AO471*#REF!)+(AP471*#REF!)+(AQ471*#REF!)+(AR471*#REF!)+(AS471*#REF!)+(AT471*#REF!)</f>
        <v>#REF!</v>
      </c>
      <c r="AX471" s="35" t="e">
        <f>#REF!+#REF!+#REF!+#REF!+#REF!+#REF!+#REF!</f>
        <v>#REF!</v>
      </c>
      <c r="AY471" s="45"/>
      <c r="AZ471" s="45"/>
      <c r="BA471" s="45"/>
      <c r="BB471" s="45"/>
      <c r="BC471" s="45"/>
      <c r="BD471" s="45"/>
      <c r="BE471" s="26"/>
      <c r="BF471" s="26"/>
      <c r="BG471" s="26"/>
      <c r="BH471" s="26"/>
      <c r="BI471" s="26"/>
      <c r="BJ471" s="26" t="s">
        <v>823</v>
      </c>
      <c r="BK471" s="26"/>
      <c r="BL471" s="26"/>
      <c r="BM471" s="26"/>
      <c r="BN471" s="26" t="s">
        <v>128</v>
      </c>
      <c r="BO471" s="26"/>
      <c r="BP471" s="26"/>
      <c r="BQ471" s="26">
        <v>3</v>
      </c>
      <c r="BR471" s="26"/>
      <c r="BS471" s="26">
        <v>3</v>
      </c>
      <c r="BT471" s="26"/>
      <c r="BU471" s="42" t="s">
        <v>1237</v>
      </c>
      <c r="BV471" s="26" t="s">
        <v>1238</v>
      </c>
      <c r="BW471" s="26"/>
    </row>
    <row r="472" spans="1:75" ht="27" x14ac:dyDescent="0.25">
      <c r="A472" s="24" t="s">
        <v>75</v>
      </c>
      <c r="B472" s="37" t="s">
        <v>76</v>
      </c>
      <c r="C472" s="39">
        <v>25874</v>
      </c>
      <c r="D472" s="40">
        <v>667</v>
      </c>
      <c r="E472" s="26">
        <v>2190</v>
      </c>
      <c r="F472" s="26"/>
      <c r="G472" s="42" t="s">
        <v>88</v>
      </c>
      <c r="H472" s="43" t="s">
        <v>79</v>
      </c>
      <c r="I472" s="44" t="s">
        <v>79</v>
      </c>
      <c r="J472" s="45"/>
      <c r="K472" s="41" t="s">
        <v>1334</v>
      </c>
      <c r="L472" s="26" t="s">
        <v>81</v>
      </c>
      <c r="M472" s="26" t="s">
        <v>82</v>
      </c>
      <c r="N472" s="26" t="s">
        <v>102</v>
      </c>
      <c r="O472" s="26">
        <v>-1</v>
      </c>
      <c r="P472" s="26">
        <v>0</v>
      </c>
      <c r="Q472" s="26">
        <v>-1</v>
      </c>
      <c r="R472" s="26">
        <v>0</v>
      </c>
      <c r="S472" s="26">
        <v>-2</v>
      </c>
      <c r="T472" s="26">
        <v>0</v>
      </c>
      <c r="U472" s="26">
        <v>0</v>
      </c>
      <c r="V472" s="26"/>
      <c r="W472" s="26">
        <v>1</v>
      </c>
      <c r="X472" s="26">
        <v>0</v>
      </c>
      <c r="Y472" s="26">
        <v>-1</v>
      </c>
      <c r="Z472" s="26"/>
      <c r="AA472" s="26">
        <v>0</v>
      </c>
      <c r="AB472" s="26">
        <v>-1</v>
      </c>
      <c r="AC472" s="26">
        <v>-1</v>
      </c>
      <c r="AD472" s="26">
        <v>0</v>
      </c>
      <c r="AE472" s="26">
        <v>-1</v>
      </c>
      <c r="AF472" s="26">
        <v>-1</v>
      </c>
      <c r="AG472" s="26">
        <v>-2</v>
      </c>
      <c r="AH472" s="26"/>
      <c r="AI472" s="26">
        <v>-1</v>
      </c>
      <c r="AJ472" s="26">
        <v>-1</v>
      </c>
      <c r="AK472" s="26"/>
      <c r="AL472" s="26">
        <v>0</v>
      </c>
      <c r="AM472" s="26">
        <v>-1</v>
      </c>
      <c r="AN472" s="26">
        <v>-1</v>
      </c>
      <c r="AO472" s="26">
        <v>-1</v>
      </c>
      <c r="AP472" s="26"/>
      <c r="AQ472" s="26">
        <v>-1</v>
      </c>
      <c r="AR472" s="26"/>
      <c r="AS472" s="26">
        <v>-1</v>
      </c>
      <c r="AT472" s="26">
        <v>0</v>
      </c>
      <c r="AU472" s="46" t="e">
        <f t="shared" si="13"/>
        <v>#REF!</v>
      </c>
      <c r="AV472" s="35">
        <f t="shared" si="12"/>
        <v>26</v>
      </c>
      <c r="AW472" s="35" t="e">
        <f>(O472*#REF!)+(P472*#REF!)+(Q472*#REF!)+(R472*#REF!)+(S472*#REF!)+(T472*#REF!)+(U472*#REF!)+(V472*#REF!)+(W472*#REF!)+(X472*#REF!)+(Y472*#REF!)+(Z472*#REF!)+(AA472*#REF!)+(AB472*#REF!)+(AC472*#REF!)+(AD472*#REF!)+(AE472*#REF!)+(AF472*#REF!)+(AG472*#REF!)+(AH472*#REF!)+(AI472*#REF!)+(AJ472*#REF!)+(AK472*#REF!)+(AL472*#REF!)+(AM472*#REF!)+(AN472*#REF!)+(AO472*#REF!)+(AP472*#REF!)+(AQ472*#REF!)+(AR472*#REF!)+(AS472*#REF!)+(AT472*#REF!)</f>
        <v>#REF!</v>
      </c>
      <c r="AX472" s="35" t="e">
        <f>#REF!+#REF!+#REF!+#REF!+#REF!+#REF!+#REF!+#REF!+#REF!+#REF!+#REF!+#REF!+#REF!+#REF!+#REF!+#REF!+#REF!+#REF!+#REF!+#REF!+#REF!+#REF!+#REF!+#REF!+#REF!+#REF!</f>
        <v>#REF!</v>
      </c>
      <c r="AY472" s="45" t="s">
        <v>576</v>
      </c>
      <c r="AZ472" s="45" t="s">
        <v>139</v>
      </c>
      <c r="BA472" s="45" t="s">
        <v>93</v>
      </c>
      <c r="BB472" s="45"/>
      <c r="BC472" s="45"/>
      <c r="BD472" s="45"/>
      <c r="BE472" s="26"/>
      <c r="BF472" s="26"/>
      <c r="BG472" s="26"/>
      <c r="BH472" s="26" t="s">
        <v>84</v>
      </c>
      <c r="BI472" s="26" t="s">
        <v>254</v>
      </c>
      <c r="BJ472" s="26" t="s">
        <v>102</v>
      </c>
      <c r="BK472" s="26"/>
      <c r="BL472" s="26" t="s">
        <v>626</v>
      </c>
      <c r="BM472" s="26"/>
      <c r="BN472" s="26" t="s">
        <v>1239</v>
      </c>
      <c r="BO472" s="26"/>
      <c r="BP472" s="26">
        <v>2</v>
      </c>
      <c r="BQ472" s="26">
        <v>1</v>
      </c>
      <c r="BR472" s="26">
        <v>1</v>
      </c>
      <c r="BS472" s="26">
        <v>1</v>
      </c>
      <c r="BT472" s="26" t="s">
        <v>824</v>
      </c>
      <c r="BU472" s="42"/>
      <c r="BV472" s="26" t="s">
        <v>1173</v>
      </c>
      <c r="BW472" s="26"/>
    </row>
    <row r="473" spans="1:75" ht="90" x14ac:dyDescent="0.25">
      <c r="A473" s="24" t="s">
        <v>75</v>
      </c>
      <c r="B473" s="37" t="s">
        <v>76</v>
      </c>
      <c r="C473" s="39">
        <v>25875</v>
      </c>
      <c r="D473" s="40" t="s">
        <v>1240</v>
      </c>
      <c r="E473" s="26">
        <v>2215</v>
      </c>
      <c r="F473" s="26"/>
      <c r="G473" s="42" t="s">
        <v>186</v>
      </c>
      <c r="H473" s="43" t="s">
        <v>79</v>
      </c>
      <c r="I473" s="44" t="s">
        <v>79</v>
      </c>
      <c r="J473" s="45"/>
      <c r="K473" s="41" t="s">
        <v>1334</v>
      </c>
      <c r="L473" s="26" t="s">
        <v>81</v>
      </c>
      <c r="M473" s="26" t="s">
        <v>82</v>
      </c>
      <c r="N473" s="26" t="s">
        <v>104</v>
      </c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>
        <v>-1</v>
      </c>
      <c r="AB473" s="26">
        <v>-1</v>
      </c>
      <c r="AC473" s="26"/>
      <c r="AD473" s="26">
        <v>-1</v>
      </c>
      <c r="AE473" s="26">
        <v>-1</v>
      </c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>
        <v>-1</v>
      </c>
      <c r="AT473" s="26">
        <v>-1</v>
      </c>
      <c r="AU473" s="46" t="e">
        <f t="shared" si="13"/>
        <v>#REF!</v>
      </c>
      <c r="AV473" s="35">
        <f t="shared" ref="AV473:AV515" si="14">COUNT(O473:AT473)</f>
        <v>6</v>
      </c>
      <c r="AW473" s="35" t="e">
        <f>(O473*#REF!)+(P473*#REF!)+(Q473*#REF!)+(R473*#REF!)+(S473*#REF!)+(T473*#REF!)+(U473*#REF!)+(V473*#REF!)+(W473*#REF!)+(X473*#REF!)+(Y473*#REF!)+(Z473*#REF!)+(AA473*#REF!)+(AB473*#REF!)+(AC473*#REF!)+(AD473*#REF!)+(AE473*#REF!)+(AF473*#REF!)+(AG473*#REF!)+(AH473*#REF!)+(AI473*#REF!)+(AJ473*#REF!)+(AK473*#REF!)+(AL473*#REF!)+(AM473*#REF!)+(AN473*#REF!)+(AO473*#REF!)+(AP473*#REF!)+(AQ473*#REF!)+(AR473*#REF!)+(AS473*#REF!)+(AT473*#REF!)</f>
        <v>#REF!</v>
      </c>
      <c r="AX473" s="35" t="e">
        <f>#REF!+#REF!+#REF!+#REF!+#REF!+#REF!</f>
        <v>#REF!</v>
      </c>
      <c r="AY473" s="45"/>
      <c r="AZ473" s="45"/>
      <c r="BA473" s="45"/>
      <c r="BB473" s="45"/>
      <c r="BC473" s="45"/>
      <c r="BD473" s="45"/>
      <c r="BE473" s="26"/>
      <c r="BF473" s="26"/>
      <c r="BG473" s="26"/>
      <c r="BH473" s="26" t="s">
        <v>84</v>
      </c>
      <c r="BI473" s="26" t="s">
        <v>254</v>
      </c>
      <c r="BJ473" s="26" t="s">
        <v>141</v>
      </c>
      <c r="BK473" s="26"/>
      <c r="BL473" s="26" t="s">
        <v>279</v>
      </c>
      <c r="BM473" s="26"/>
      <c r="BN473" s="26" t="s">
        <v>1241</v>
      </c>
      <c r="BO473" s="26"/>
      <c r="BP473" s="26"/>
      <c r="BQ473" s="26"/>
      <c r="BR473" s="26"/>
      <c r="BS473" s="26">
        <v>1</v>
      </c>
      <c r="BT473" s="26"/>
      <c r="BU473" s="42" t="s">
        <v>1242</v>
      </c>
      <c r="BV473" s="26" t="s">
        <v>1243</v>
      </c>
      <c r="BW473" s="26"/>
    </row>
    <row r="474" spans="1:75" ht="67.5" x14ac:dyDescent="0.25">
      <c r="A474" s="24" t="s">
        <v>75</v>
      </c>
      <c r="B474" s="37" t="s">
        <v>76</v>
      </c>
      <c r="C474" s="39">
        <v>25876</v>
      </c>
      <c r="D474" s="40" t="s">
        <v>1244</v>
      </c>
      <c r="E474" s="26">
        <v>2230</v>
      </c>
      <c r="F474" s="26"/>
      <c r="G474" s="42" t="s">
        <v>78</v>
      </c>
      <c r="H474" s="43" t="s">
        <v>79</v>
      </c>
      <c r="I474" s="44" t="s">
        <v>79</v>
      </c>
      <c r="J474" s="45"/>
      <c r="K474" s="41" t="s">
        <v>1334</v>
      </c>
      <c r="L474" s="26" t="s">
        <v>81</v>
      </c>
      <c r="M474" s="26" t="s">
        <v>126</v>
      </c>
      <c r="N474" s="26" t="s">
        <v>269</v>
      </c>
      <c r="O474" s="26">
        <v>-1</v>
      </c>
      <c r="P474" s="26">
        <v>0</v>
      </c>
      <c r="Q474" s="26">
        <v>-1</v>
      </c>
      <c r="R474" s="26">
        <v>0</v>
      </c>
      <c r="S474" s="26">
        <v>0</v>
      </c>
      <c r="T474" s="26"/>
      <c r="U474" s="26"/>
      <c r="V474" s="26">
        <v>-1</v>
      </c>
      <c r="W474" s="26">
        <v>-1</v>
      </c>
      <c r="X474" s="26">
        <v>1</v>
      </c>
      <c r="Y474" s="26">
        <v>-1</v>
      </c>
      <c r="Z474" s="26"/>
      <c r="AA474" s="26"/>
      <c r="AB474" s="26"/>
      <c r="AC474" s="26"/>
      <c r="AD474" s="26"/>
      <c r="AE474" s="26"/>
      <c r="AF474" s="26">
        <v>-1</v>
      </c>
      <c r="AG474" s="26">
        <v>-1</v>
      </c>
      <c r="AH474" s="26">
        <v>-1</v>
      </c>
      <c r="AI474" s="26">
        <v>-1</v>
      </c>
      <c r="AJ474" s="26">
        <v>-1</v>
      </c>
      <c r="AK474" s="26"/>
      <c r="AL474" s="26"/>
      <c r="AM474" s="26">
        <v>-1</v>
      </c>
      <c r="AN474" s="26">
        <v>-1</v>
      </c>
      <c r="AO474" s="26">
        <v>-1</v>
      </c>
      <c r="AP474" s="26"/>
      <c r="AQ474" s="26"/>
      <c r="AR474" s="26">
        <v>-1</v>
      </c>
      <c r="AS474" s="26">
        <v>-1</v>
      </c>
      <c r="AT474" s="26">
        <v>-1</v>
      </c>
      <c r="AU474" s="46" t="e">
        <f t="shared" si="13"/>
        <v>#REF!</v>
      </c>
      <c r="AV474" s="35">
        <f t="shared" si="14"/>
        <v>20</v>
      </c>
      <c r="AW474" s="35" t="e">
        <f>(O474*#REF!)+(P474*#REF!)+(Q474*#REF!)+(R474*#REF!)+(S474*#REF!)+(T474*#REF!)+(U474*#REF!)+(V474*#REF!)+(W474*#REF!)+(X474*#REF!)+(Y474*#REF!)+(Z474*#REF!)+(AA474*#REF!)+(AB474*#REF!)+(AC474*#REF!)+(AD474*#REF!)+(AE474*#REF!)+(AF474*#REF!)+(AG474*#REF!)+(AH474*#REF!)+(AI474*#REF!)+(AJ474*#REF!)+(AK474*#REF!)+(AL474*#REF!)+(AM474*#REF!)+(AN474*#REF!)+(AO474*#REF!)+(AP474*#REF!)+(AQ474*#REF!)+(AR474*#REF!)+(AS474*#REF!)+(AT474*#REF!)</f>
        <v>#REF!</v>
      </c>
      <c r="AX474" s="35" t="e">
        <f>#REF!+#REF!+#REF!+#REF!+#REF!+#REF!+#REF!+#REF!+#REF!+#REF!+#REF!+#REF!+#REF!+#REF!+#REF!+#REF!+#REF!+#REF!+#REF!+#REF!</f>
        <v>#REF!</v>
      </c>
      <c r="AY474" s="45" t="s">
        <v>576</v>
      </c>
      <c r="AZ474" s="45" t="s">
        <v>576</v>
      </c>
      <c r="BA474" s="45" t="s">
        <v>94</v>
      </c>
      <c r="BB474" s="45" t="s">
        <v>1088</v>
      </c>
      <c r="BC474" s="45"/>
      <c r="BD474" s="45"/>
      <c r="BE474" s="26" t="s">
        <v>95</v>
      </c>
      <c r="BF474" s="26"/>
      <c r="BG474" s="26"/>
      <c r="BH474" s="26" t="s">
        <v>84</v>
      </c>
      <c r="BI474" s="26" t="s">
        <v>307</v>
      </c>
      <c r="BJ474" s="26" t="s">
        <v>102</v>
      </c>
      <c r="BK474" s="26" t="s">
        <v>412</v>
      </c>
      <c r="BL474" s="26" t="s">
        <v>344</v>
      </c>
      <c r="BM474" s="26"/>
      <c r="BN474" s="26" t="s">
        <v>128</v>
      </c>
      <c r="BO474" s="26"/>
      <c r="BP474" s="26">
        <v>2</v>
      </c>
      <c r="BQ474" s="26">
        <v>1</v>
      </c>
      <c r="BR474" s="26"/>
      <c r="BS474" s="26"/>
      <c r="BT474" s="26" t="s">
        <v>824</v>
      </c>
      <c r="BU474" s="42" t="s">
        <v>1245</v>
      </c>
      <c r="BV474" s="26" t="s">
        <v>1246</v>
      </c>
      <c r="BW474" s="26"/>
    </row>
    <row r="475" spans="1:75" ht="27" x14ac:dyDescent="0.25">
      <c r="A475" s="24" t="s">
        <v>75</v>
      </c>
      <c r="B475" s="37" t="s">
        <v>76</v>
      </c>
      <c r="C475" s="39">
        <v>25877</v>
      </c>
      <c r="D475" s="40">
        <v>669</v>
      </c>
      <c r="E475" s="26">
        <v>2198</v>
      </c>
      <c r="F475" s="26"/>
      <c r="G475" s="42" t="s">
        <v>113</v>
      </c>
      <c r="H475" s="43"/>
      <c r="I475" s="44" t="s">
        <v>175</v>
      </c>
      <c r="J475" s="45"/>
      <c r="K475" s="41" t="s">
        <v>1334</v>
      </c>
      <c r="L475" s="26" t="s">
        <v>81</v>
      </c>
      <c r="M475" s="26" t="s">
        <v>82</v>
      </c>
      <c r="N475" s="26" t="s">
        <v>150</v>
      </c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>
        <v>1</v>
      </c>
      <c r="Z475" s="26"/>
      <c r="AA475" s="26"/>
      <c r="AB475" s="26">
        <v>0</v>
      </c>
      <c r="AC475" s="26"/>
      <c r="AD475" s="26"/>
      <c r="AE475" s="26">
        <v>-1</v>
      </c>
      <c r="AF475" s="26">
        <v>1</v>
      </c>
      <c r="AG475" s="26">
        <v>1</v>
      </c>
      <c r="AH475" s="26"/>
      <c r="AI475" s="26">
        <v>1</v>
      </c>
      <c r="AJ475" s="26"/>
      <c r="AK475" s="26"/>
      <c r="AL475" s="26"/>
      <c r="AM475" s="26"/>
      <c r="AN475" s="26"/>
      <c r="AO475" s="26"/>
      <c r="AP475" s="26">
        <v>1</v>
      </c>
      <c r="AQ475" s="26">
        <v>1</v>
      </c>
      <c r="AR475" s="26"/>
      <c r="AS475" s="26">
        <v>1</v>
      </c>
      <c r="AT475" s="26">
        <v>1</v>
      </c>
      <c r="AU475" s="46" t="e">
        <f t="shared" si="13"/>
        <v>#REF!</v>
      </c>
      <c r="AV475" s="35">
        <f t="shared" si="14"/>
        <v>10</v>
      </c>
      <c r="AW475" s="35" t="e">
        <f>(O475*#REF!)+(P475*#REF!)+(Q475*#REF!)+(R475*#REF!)+(S475*#REF!)+(T475*#REF!)+(U475*#REF!)+(V475*#REF!)+(W475*#REF!)+(X475*#REF!)+(Y475*#REF!)+(Z475*#REF!)+(AA475*#REF!)+(AB475*#REF!)+(AC475*#REF!)+(AD475*#REF!)+(AE475*#REF!)+(AF475*#REF!)+(AG475*#REF!)+(AH475*#REF!)+(AI475*#REF!)+(AJ475*#REF!)+(AK475*#REF!)+(AL475*#REF!)+(AM475*#REF!)+(AN475*#REF!)+(AO475*#REF!)+(AP475*#REF!)+(AQ475*#REF!)+(AR475*#REF!)+(AS475*#REF!)+(AT475*#REF!)</f>
        <v>#REF!</v>
      </c>
      <c r="AX475" s="35" t="e">
        <f>#REF!+#REF!+#REF!+#REF!+#REF!+#REF!+#REF!+#REF!+#REF!+#REF!</f>
        <v>#REF!</v>
      </c>
      <c r="AY475" s="45" t="s">
        <v>411</v>
      </c>
      <c r="AZ475" s="45"/>
      <c r="BA475" s="45" t="s">
        <v>116</v>
      </c>
      <c r="BB475" s="45"/>
      <c r="BC475" s="45"/>
      <c r="BD475" s="45"/>
      <c r="BE475" s="26"/>
      <c r="BF475" s="26"/>
      <c r="BG475" s="26"/>
      <c r="BH475" s="26" t="s">
        <v>118</v>
      </c>
      <c r="BI475" s="26" t="s">
        <v>204</v>
      </c>
      <c r="BJ475" s="26" t="s">
        <v>102</v>
      </c>
      <c r="BK475" s="26"/>
      <c r="BL475" s="26" t="s">
        <v>318</v>
      </c>
      <c r="BM475" s="26"/>
      <c r="BN475" s="26" t="s">
        <v>128</v>
      </c>
      <c r="BO475" s="26"/>
      <c r="BP475" s="26">
        <v>2</v>
      </c>
      <c r="BQ475" s="26">
        <v>2</v>
      </c>
      <c r="BR475" s="26"/>
      <c r="BS475" s="26"/>
      <c r="BT475" s="26" t="s">
        <v>1247</v>
      </c>
      <c r="BU475" s="42" t="s">
        <v>1242</v>
      </c>
      <c r="BV475" s="26" t="s">
        <v>605</v>
      </c>
      <c r="BW475" s="26"/>
    </row>
    <row r="476" spans="1:75" ht="27" x14ac:dyDescent="0.25">
      <c r="A476" s="24" t="s">
        <v>75</v>
      </c>
      <c r="B476" s="37" t="s">
        <v>76</v>
      </c>
      <c r="C476" s="39">
        <v>25878</v>
      </c>
      <c r="D476" s="40">
        <v>670</v>
      </c>
      <c r="E476" s="26">
        <v>2204</v>
      </c>
      <c r="F476" s="26"/>
      <c r="G476" s="42" t="s">
        <v>267</v>
      </c>
      <c r="H476" s="43"/>
      <c r="I476" s="44" t="s">
        <v>175</v>
      </c>
      <c r="J476" s="45"/>
      <c r="K476" s="41" t="s">
        <v>1334</v>
      </c>
      <c r="L476" s="26" t="s">
        <v>81</v>
      </c>
      <c r="M476" s="26" t="s">
        <v>126</v>
      </c>
      <c r="N476" s="26" t="s">
        <v>269</v>
      </c>
      <c r="O476" s="26"/>
      <c r="P476" s="26"/>
      <c r="Q476" s="26"/>
      <c r="R476" s="26"/>
      <c r="S476" s="26">
        <v>1</v>
      </c>
      <c r="T476" s="26">
        <v>0</v>
      </c>
      <c r="U476" s="26">
        <v>0</v>
      </c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>
        <v>1</v>
      </c>
      <c r="AT476" s="26">
        <v>1</v>
      </c>
      <c r="AU476" s="46" t="e">
        <f t="shared" si="13"/>
        <v>#REF!</v>
      </c>
      <c r="AV476" s="35">
        <f t="shared" si="14"/>
        <v>5</v>
      </c>
      <c r="AW476" s="35" t="e">
        <f>(O476*#REF!)+(P476*#REF!)+(Q476*#REF!)+(R476*#REF!)+(S476*#REF!)+(T476*#REF!)+(U476*#REF!)+(V476*#REF!)+(W476*#REF!)+(X476*#REF!)+(Y476*#REF!)+(Z476*#REF!)+(AA476*#REF!)+(AB476*#REF!)+(AC476*#REF!)+(AD476*#REF!)+(AE476*#REF!)+(AF476*#REF!)+(AG476*#REF!)+(AH476*#REF!)+(AI476*#REF!)+(AJ476*#REF!)+(AK476*#REF!)+(AL476*#REF!)+(AM476*#REF!)+(AN476*#REF!)+(AO476*#REF!)+(AP476*#REF!)+(AQ476*#REF!)+(AR476*#REF!)+(AS476*#REF!)+(AT476*#REF!)</f>
        <v>#REF!</v>
      </c>
      <c r="AX476" s="35" t="e">
        <f>#REF!+#REF!+#REF!+#REF!+#REF!</f>
        <v>#REF!</v>
      </c>
      <c r="AY476" s="45"/>
      <c r="AZ476" s="45"/>
      <c r="BA476" s="45"/>
      <c r="BB476" s="45"/>
      <c r="BC476" s="45"/>
      <c r="BD476" s="45"/>
      <c r="BE476" s="26"/>
      <c r="BF476" s="26"/>
      <c r="BG476" s="26"/>
      <c r="BH476" s="26" t="s">
        <v>118</v>
      </c>
      <c r="BI476" s="26" t="s">
        <v>204</v>
      </c>
      <c r="BJ476" s="26"/>
      <c r="BK476" s="26"/>
      <c r="BL476" s="26" t="s">
        <v>588</v>
      </c>
      <c r="BM476" s="26"/>
      <c r="BN476" s="26" t="s">
        <v>128</v>
      </c>
      <c r="BO476" s="26"/>
      <c r="BP476" s="26"/>
      <c r="BQ476" s="26"/>
      <c r="BR476" s="26"/>
      <c r="BS476" s="26"/>
      <c r="BT476" s="26"/>
      <c r="BU476" s="42" t="s">
        <v>879</v>
      </c>
      <c r="BV476" s="26"/>
      <c r="BW476" s="26"/>
    </row>
    <row r="477" spans="1:75" ht="191.25" x14ac:dyDescent="0.25">
      <c r="A477" s="24" t="s">
        <v>75</v>
      </c>
      <c r="B477" s="37" t="s">
        <v>76</v>
      </c>
      <c r="C477" s="39">
        <v>25879</v>
      </c>
      <c r="D477" s="40">
        <v>672</v>
      </c>
      <c r="E477" s="26">
        <v>2224</v>
      </c>
      <c r="F477" s="26"/>
      <c r="G477" s="42" t="s">
        <v>224</v>
      </c>
      <c r="H477" s="43"/>
      <c r="I477" s="44" t="s">
        <v>175</v>
      </c>
      <c r="J477" s="45" t="s">
        <v>80</v>
      </c>
      <c r="K477" s="41" t="s">
        <v>1334</v>
      </c>
      <c r="L477" s="26" t="s">
        <v>81</v>
      </c>
      <c r="M477" s="26" t="s">
        <v>89</v>
      </c>
      <c r="N477" s="26" t="s">
        <v>90</v>
      </c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>
        <v>2</v>
      </c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>
        <v>1</v>
      </c>
      <c r="AT477" s="26"/>
      <c r="AU477" s="46" t="e">
        <f t="shared" si="13"/>
        <v>#REF!</v>
      </c>
      <c r="AV477" s="35">
        <f t="shared" si="14"/>
        <v>2</v>
      </c>
      <c r="AW477" s="35" t="e">
        <f>(O477*#REF!)+(P477*#REF!)+(Q477*#REF!)+(R477*#REF!)+(S477*#REF!)+(T477*#REF!)+(U477*#REF!)+(V477*#REF!)+(W477*#REF!)+(X477*#REF!)+(Y477*#REF!)+(Z477*#REF!)+(AA477*#REF!)+(AB477*#REF!)+(AC477*#REF!)+(AD477*#REF!)+(AE477*#REF!)+(AF477*#REF!)+(AG477*#REF!)+(AH477*#REF!)+(AI477*#REF!)+(AJ477*#REF!)+(AK477*#REF!)+(AL477*#REF!)+(AM477*#REF!)+(AN477*#REF!)+(AO477*#REF!)+(AP477*#REF!)+(AQ477*#REF!)+(AR477*#REF!)+(AS477*#REF!)+(AT477*#REF!)</f>
        <v>#REF!</v>
      </c>
      <c r="AX477" s="35" t="e">
        <f>#REF!+#REF!</f>
        <v>#REF!</v>
      </c>
      <c r="AY477" s="45"/>
      <c r="AZ477" s="45"/>
      <c r="BA477" s="45"/>
      <c r="BB477" s="45"/>
      <c r="BC477" s="45"/>
      <c r="BD477" s="45"/>
      <c r="BE477" s="26"/>
      <c r="BF477" s="26"/>
      <c r="BG477" s="26"/>
      <c r="BH477" s="26" t="s">
        <v>95</v>
      </c>
      <c r="BI477" s="26" t="s">
        <v>96</v>
      </c>
      <c r="BJ477" s="26"/>
      <c r="BK477" s="26"/>
      <c r="BL477" s="26" t="s">
        <v>445</v>
      </c>
      <c r="BM477" s="26"/>
      <c r="BN477" s="26" t="s">
        <v>128</v>
      </c>
      <c r="BO477" s="26"/>
      <c r="BP477" s="26"/>
      <c r="BQ477" s="26"/>
      <c r="BR477" s="26"/>
      <c r="BS477" s="26"/>
      <c r="BT477" s="26"/>
      <c r="BU477" s="42" t="s">
        <v>1248</v>
      </c>
      <c r="BV477" s="26" t="s">
        <v>1249</v>
      </c>
      <c r="BW477" s="26"/>
    </row>
    <row r="478" spans="1:75" ht="33.75" x14ac:dyDescent="0.25">
      <c r="A478" s="24" t="s">
        <v>75</v>
      </c>
      <c r="B478" s="37" t="s">
        <v>76</v>
      </c>
      <c r="C478" s="50" t="s">
        <v>131</v>
      </c>
      <c r="D478" s="40">
        <v>673</v>
      </c>
      <c r="E478" s="26"/>
      <c r="F478" s="26"/>
      <c r="G478" s="42" t="s">
        <v>100</v>
      </c>
      <c r="H478" s="43"/>
      <c r="I478" s="44" t="s">
        <v>132</v>
      </c>
      <c r="J478" s="45"/>
      <c r="K478" s="41" t="s">
        <v>1334</v>
      </c>
      <c r="L478" s="26" t="s">
        <v>133</v>
      </c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46"/>
      <c r="AV478" s="35"/>
      <c r="AW478" s="35"/>
      <c r="AX478" s="35"/>
      <c r="AY478" s="45"/>
      <c r="AZ478" s="45"/>
      <c r="BA478" s="45"/>
      <c r="BB478" s="45"/>
      <c r="BC478" s="45"/>
      <c r="BD478" s="45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42"/>
      <c r="BV478" s="51" t="s">
        <v>483</v>
      </c>
      <c r="BW478" s="26"/>
    </row>
    <row r="479" spans="1:75" ht="101.25" x14ac:dyDescent="0.25">
      <c r="A479" s="24" t="s">
        <v>75</v>
      </c>
      <c r="B479" s="37" t="s">
        <v>76</v>
      </c>
      <c r="C479" s="39">
        <v>25880</v>
      </c>
      <c r="D479" s="40">
        <v>675</v>
      </c>
      <c r="E479" s="26">
        <v>2186</v>
      </c>
      <c r="F479" s="26"/>
      <c r="G479" s="42" t="s">
        <v>78</v>
      </c>
      <c r="H479" s="43"/>
      <c r="I479" s="44" t="s">
        <v>137</v>
      </c>
      <c r="J479" s="45"/>
      <c r="K479" s="41" t="s">
        <v>1334</v>
      </c>
      <c r="L479" s="26" t="s">
        <v>81</v>
      </c>
      <c r="M479" s="26" t="s">
        <v>170</v>
      </c>
      <c r="N479" s="26" t="s">
        <v>1250</v>
      </c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>
        <v>0</v>
      </c>
      <c r="AD479" s="26"/>
      <c r="AE479" s="26">
        <v>-1</v>
      </c>
      <c r="AF479" s="26"/>
      <c r="AG479" s="26">
        <v>-1</v>
      </c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>
        <v>-1</v>
      </c>
      <c r="AT479" s="26">
        <v>-1</v>
      </c>
      <c r="AU479" s="46" t="e">
        <f t="shared" si="13"/>
        <v>#REF!</v>
      </c>
      <c r="AV479" s="35">
        <f t="shared" si="14"/>
        <v>5</v>
      </c>
      <c r="AW479" s="35" t="e">
        <f>(O479*#REF!)+(P479*#REF!)+(Q479*#REF!)+(R479*#REF!)+(S479*#REF!)+(T479*#REF!)+(U479*#REF!)+(V479*#REF!)+(W479*#REF!)+(X479*#REF!)+(Y479*#REF!)+(Z479*#REF!)+(AA479*#REF!)+(AB479*#REF!)+(AC479*#REF!)+(AD479*#REF!)+(AE479*#REF!)+(AF479*#REF!)+(AG479*#REF!)+(AH479*#REF!)+(AI479*#REF!)+(AJ479*#REF!)+(AK479*#REF!)+(AL479*#REF!)+(AM479*#REF!)+(AN479*#REF!)+(AO479*#REF!)+(AP479*#REF!)+(AQ479*#REF!)+(AR479*#REF!)+(AS479*#REF!)+(AT479*#REF!)</f>
        <v>#REF!</v>
      </c>
      <c r="AX479" s="35" t="e">
        <f>#REF!+#REF!+#REF!+#REF!+#REF!</f>
        <v>#REF!</v>
      </c>
      <c r="AY479" s="45"/>
      <c r="AZ479" s="45" t="s">
        <v>576</v>
      </c>
      <c r="BA479" s="45"/>
      <c r="BB479" s="45"/>
      <c r="BC479" s="45"/>
      <c r="BD479" s="45"/>
      <c r="BE479" s="26"/>
      <c r="BF479" s="26"/>
      <c r="BG479" s="26"/>
      <c r="BH479" s="26" t="s">
        <v>84</v>
      </c>
      <c r="BI479" s="26" t="s">
        <v>254</v>
      </c>
      <c r="BJ479" s="26" t="s">
        <v>141</v>
      </c>
      <c r="BK479" s="26"/>
      <c r="BL479" s="26" t="s">
        <v>279</v>
      </c>
      <c r="BM479" s="26" t="s">
        <v>1251</v>
      </c>
      <c r="BN479" s="26" t="s">
        <v>1252</v>
      </c>
      <c r="BO479" s="26"/>
      <c r="BP479" s="26">
        <v>0</v>
      </c>
      <c r="BQ479" s="26"/>
      <c r="BR479" s="26"/>
      <c r="BS479" s="26"/>
      <c r="BT479" s="26"/>
      <c r="BU479" s="42" t="s">
        <v>1242</v>
      </c>
      <c r="BV479" s="26" t="s">
        <v>802</v>
      </c>
      <c r="BW479" s="26" t="s">
        <v>130</v>
      </c>
    </row>
    <row r="480" spans="1:75" ht="33.75" x14ac:dyDescent="0.25">
      <c r="A480" s="24" t="s">
        <v>75</v>
      </c>
      <c r="B480" s="37" t="s">
        <v>76</v>
      </c>
      <c r="C480" s="50" t="s">
        <v>131</v>
      </c>
      <c r="D480" s="40">
        <v>676</v>
      </c>
      <c r="E480" s="26"/>
      <c r="F480" s="26"/>
      <c r="G480" s="42" t="s">
        <v>100</v>
      </c>
      <c r="H480" s="43"/>
      <c r="I480" s="44" t="s">
        <v>132</v>
      </c>
      <c r="J480" s="45"/>
      <c r="K480" s="41" t="s">
        <v>1334</v>
      </c>
      <c r="L480" s="26" t="s">
        <v>133</v>
      </c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46"/>
      <c r="AV480" s="35"/>
      <c r="AW480" s="35"/>
      <c r="AX480" s="35"/>
      <c r="AY480" s="45"/>
      <c r="AZ480" s="45"/>
      <c r="BA480" s="45"/>
      <c r="BB480" s="45"/>
      <c r="BC480" s="45"/>
      <c r="BD480" s="45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42"/>
      <c r="BV480" s="51" t="s">
        <v>483</v>
      </c>
      <c r="BW480" s="26"/>
    </row>
    <row r="481" spans="1:75" ht="123.75" x14ac:dyDescent="0.25">
      <c r="A481" s="24" t="s">
        <v>75</v>
      </c>
      <c r="B481" s="37" t="s">
        <v>76</v>
      </c>
      <c r="C481" s="39">
        <v>25881</v>
      </c>
      <c r="D481" s="40">
        <v>677</v>
      </c>
      <c r="E481" s="26">
        <v>2207</v>
      </c>
      <c r="F481" s="26"/>
      <c r="G481" s="42" t="s">
        <v>100</v>
      </c>
      <c r="H481" s="43" t="s">
        <v>79</v>
      </c>
      <c r="I481" s="44" t="s">
        <v>101</v>
      </c>
      <c r="J481" s="45"/>
      <c r="K481" s="41" t="s">
        <v>1334</v>
      </c>
      <c r="L481" s="26" t="s">
        <v>133</v>
      </c>
      <c r="M481" s="26" t="s">
        <v>178</v>
      </c>
      <c r="N481" s="26" t="s">
        <v>464</v>
      </c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46"/>
      <c r="AV481" s="35"/>
      <c r="AW481" s="35"/>
      <c r="AX481" s="35"/>
      <c r="AY481" s="45"/>
      <c r="AZ481" s="45"/>
      <c r="BA481" s="45"/>
      <c r="BB481" s="45"/>
      <c r="BC481" s="45"/>
      <c r="BD481" s="45"/>
      <c r="BE481" s="26"/>
      <c r="BF481" s="26"/>
      <c r="BG481" s="26"/>
      <c r="BH481" s="26"/>
      <c r="BI481" s="26"/>
      <c r="BJ481" s="26"/>
      <c r="BK481" s="26"/>
      <c r="BL481" s="26"/>
      <c r="BM481" s="26" t="s">
        <v>1253</v>
      </c>
      <c r="BN481" s="26" t="s">
        <v>856</v>
      </c>
      <c r="BO481" s="26"/>
      <c r="BP481" s="26"/>
      <c r="BQ481" s="26"/>
      <c r="BR481" s="26"/>
      <c r="BS481" s="26"/>
      <c r="BT481" s="26"/>
      <c r="BU481" s="42" t="s">
        <v>1254</v>
      </c>
      <c r="BV481" s="26" t="s">
        <v>773</v>
      </c>
      <c r="BW481" s="26" t="s">
        <v>130</v>
      </c>
    </row>
    <row r="482" spans="1:75" ht="78.75" x14ac:dyDescent="0.25">
      <c r="A482" s="24" t="s">
        <v>75</v>
      </c>
      <c r="B482" s="37" t="s">
        <v>76</v>
      </c>
      <c r="C482" s="39">
        <v>25882</v>
      </c>
      <c r="D482" s="40">
        <v>678</v>
      </c>
      <c r="E482" s="26">
        <v>2223</v>
      </c>
      <c r="F482" s="26"/>
      <c r="G482" s="42" t="s">
        <v>100</v>
      </c>
      <c r="H482" s="43"/>
      <c r="I482" s="44" t="s">
        <v>101</v>
      </c>
      <c r="J482" s="45"/>
      <c r="K482" s="41" t="s">
        <v>1334</v>
      </c>
      <c r="L482" s="26" t="s">
        <v>133</v>
      </c>
      <c r="M482" s="26" t="s">
        <v>230</v>
      </c>
      <c r="N482" s="26" t="s">
        <v>534</v>
      </c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46"/>
      <c r="AV482" s="35"/>
      <c r="AW482" s="35"/>
      <c r="AX482" s="35"/>
      <c r="AY482" s="45"/>
      <c r="AZ482" s="45"/>
      <c r="BA482" s="45"/>
      <c r="BB482" s="45"/>
      <c r="BC482" s="45"/>
      <c r="BD482" s="45"/>
      <c r="BE482" s="26"/>
      <c r="BF482" s="26"/>
      <c r="BG482" s="26"/>
      <c r="BH482" s="26"/>
      <c r="BI482" s="26"/>
      <c r="BJ482" s="26"/>
      <c r="BK482" s="26"/>
      <c r="BL482" s="26"/>
      <c r="BM482" s="26" t="s">
        <v>1255</v>
      </c>
      <c r="BN482" s="26" t="s">
        <v>856</v>
      </c>
      <c r="BO482" s="26"/>
      <c r="BP482" s="26"/>
      <c r="BQ482" s="26"/>
      <c r="BR482" s="26"/>
      <c r="BS482" s="26"/>
      <c r="BT482" s="26"/>
      <c r="BU482" s="42" t="s">
        <v>1256</v>
      </c>
      <c r="BV482" s="26"/>
      <c r="BW482" s="26"/>
    </row>
    <row r="483" spans="1:75" ht="33.75" x14ac:dyDescent="0.25">
      <c r="A483" s="24" t="s">
        <v>75</v>
      </c>
      <c r="B483" s="37" t="s">
        <v>76</v>
      </c>
      <c r="C483" s="39">
        <v>25883</v>
      </c>
      <c r="D483" s="40">
        <v>679</v>
      </c>
      <c r="E483" s="26">
        <v>2239</v>
      </c>
      <c r="F483" s="26"/>
      <c r="G483" s="42" t="s">
        <v>113</v>
      </c>
      <c r="H483" s="43"/>
      <c r="I483" s="44" t="s">
        <v>175</v>
      </c>
      <c r="J483" s="45" t="s">
        <v>80</v>
      </c>
      <c r="K483" s="41" t="s">
        <v>1334</v>
      </c>
      <c r="L483" s="26" t="s">
        <v>81</v>
      </c>
      <c r="M483" s="26" t="s">
        <v>82</v>
      </c>
      <c r="N483" s="26" t="s">
        <v>238</v>
      </c>
      <c r="O483" s="26">
        <v>1</v>
      </c>
      <c r="P483" s="26">
        <v>1</v>
      </c>
      <c r="Q483" s="26">
        <v>1</v>
      </c>
      <c r="R483" s="26">
        <v>1</v>
      </c>
      <c r="S483" s="26"/>
      <c r="T483" s="26">
        <v>1</v>
      </c>
      <c r="U483" s="26">
        <v>2</v>
      </c>
      <c r="V483" s="26"/>
      <c r="W483" s="26"/>
      <c r="X483" s="26">
        <v>1</v>
      </c>
      <c r="Y483" s="26">
        <v>1</v>
      </c>
      <c r="Z483" s="26"/>
      <c r="AA483" s="26"/>
      <c r="AB483" s="26"/>
      <c r="AC483" s="26"/>
      <c r="AD483" s="26"/>
      <c r="AE483" s="26"/>
      <c r="AF483" s="26">
        <v>1</v>
      </c>
      <c r="AG483" s="26">
        <v>-1</v>
      </c>
      <c r="AH483" s="26">
        <v>1</v>
      </c>
      <c r="AI483" s="26">
        <v>1</v>
      </c>
      <c r="AJ483" s="26">
        <v>1</v>
      </c>
      <c r="AK483" s="26"/>
      <c r="AL483" s="26"/>
      <c r="AM483" s="26">
        <v>1</v>
      </c>
      <c r="AN483" s="26">
        <v>1</v>
      </c>
      <c r="AO483" s="26">
        <v>1</v>
      </c>
      <c r="AP483" s="26">
        <v>1</v>
      </c>
      <c r="AQ483" s="26">
        <v>2</v>
      </c>
      <c r="AR483" s="26"/>
      <c r="AS483" s="26">
        <v>1</v>
      </c>
      <c r="AT483" s="26">
        <v>2</v>
      </c>
      <c r="AU483" s="46" t="e">
        <f t="shared" si="13"/>
        <v>#REF!</v>
      </c>
      <c r="AV483" s="35">
        <f t="shared" si="14"/>
        <v>20</v>
      </c>
      <c r="AW483" s="35" t="e">
        <f>(O483*#REF!)+(P483*#REF!)+(Q483*#REF!)+(R483*#REF!)+(S483*#REF!)+(T483*#REF!)+(U483*#REF!)+(V483*#REF!)+(W483*#REF!)+(X483*#REF!)+(Y483*#REF!)+(Z483*#REF!)+(AA483*#REF!)+(AB483*#REF!)+(AC483*#REF!)+(AD483*#REF!)+(AE483*#REF!)+(AF483*#REF!)+(AG483*#REF!)+(AH483*#REF!)+(AI483*#REF!)+(AJ483*#REF!)+(AK483*#REF!)+(AL483*#REF!)+(AM483*#REF!)+(AN483*#REF!)+(AO483*#REF!)+(AP483*#REF!)+(AQ483*#REF!)+(AR483*#REF!)+(AS483*#REF!)+(AT483*#REF!)</f>
        <v>#REF!</v>
      </c>
      <c r="AX483" s="35" t="e">
        <f>#REF!+#REF!+#REF!+#REF!+#REF!+#REF!+#REF!+#REF!+#REF!+#REF!+#REF!+#REF!+#REF!+#REF!+#REF!+#REF!+#REF!+#REF!+#REF!+#REF!</f>
        <v>#REF!</v>
      </c>
      <c r="AY483" s="45" t="s">
        <v>411</v>
      </c>
      <c r="AZ483" s="45" t="s">
        <v>386</v>
      </c>
      <c r="BA483" s="45" t="s">
        <v>116</v>
      </c>
      <c r="BB483" s="45" t="s">
        <v>117</v>
      </c>
      <c r="BC483" s="45"/>
      <c r="BD483" s="45" t="s">
        <v>117</v>
      </c>
      <c r="BE483" s="26" t="s">
        <v>118</v>
      </c>
      <c r="BF483" s="26"/>
      <c r="BG483" s="26"/>
      <c r="BH483" s="26" t="s">
        <v>84</v>
      </c>
      <c r="BI483" s="26" t="s">
        <v>119</v>
      </c>
      <c r="BJ483" s="26" t="s">
        <v>83</v>
      </c>
      <c r="BK483" s="26" t="s">
        <v>1257</v>
      </c>
      <c r="BL483" s="26" t="s">
        <v>626</v>
      </c>
      <c r="BM483" s="26"/>
      <c r="BN483" s="26" t="s">
        <v>1258</v>
      </c>
      <c r="BO483" s="26"/>
      <c r="BP483" s="26">
        <v>1</v>
      </c>
      <c r="BQ483" s="26"/>
      <c r="BR483" s="26">
        <v>1</v>
      </c>
      <c r="BS483" s="26">
        <v>1</v>
      </c>
      <c r="BT483" s="26"/>
      <c r="BU483" s="42" t="s">
        <v>1181</v>
      </c>
      <c r="BV483" s="26"/>
      <c r="BW483" s="26"/>
    </row>
    <row r="484" spans="1:75" ht="101.25" x14ac:dyDescent="0.25">
      <c r="A484" s="24" t="s">
        <v>75</v>
      </c>
      <c r="B484" s="37" t="s">
        <v>76</v>
      </c>
      <c r="C484" s="39">
        <v>25884</v>
      </c>
      <c r="D484" s="40">
        <v>681</v>
      </c>
      <c r="E484" s="26">
        <v>6620</v>
      </c>
      <c r="F484" s="26"/>
      <c r="G484" s="42" t="s">
        <v>113</v>
      </c>
      <c r="H484" s="43"/>
      <c r="I484" s="44" t="s">
        <v>175</v>
      </c>
      <c r="J484" s="45"/>
      <c r="K484" s="41" t="s">
        <v>1334</v>
      </c>
      <c r="L484" s="26" t="s">
        <v>81</v>
      </c>
      <c r="M484" s="26" t="s">
        <v>126</v>
      </c>
      <c r="N484" s="26" t="s">
        <v>162</v>
      </c>
      <c r="O484" s="26">
        <v>2</v>
      </c>
      <c r="P484" s="26">
        <v>1</v>
      </c>
      <c r="Q484" s="26">
        <v>1</v>
      </c>
      <c r="R484" s="26">
        <v>2</v>
      </c>
      <c r="S484" s="26">
        <v>1</v>
      </c>
      <c r="T484" s="26">
        <v>1</v>
      </c>
      <c r="U484" s="26">
        <v>1</v>
      </c>
      <c r="V484" s="26"/>
      <c r="W484" s="26">
        <v>1</v>
      </c>
      <c r="X484" s="26">
        <v>1</v>
      </c>
      <c r="Y484" s="26">
        <v>2</v>
      </c>
      <c r="Z484" s="26"/>
      <c r="AA484" s="26">
        <v>1</v>
      </c>
      <c r="AB484" s="26">
        <v>1</v>
      </c>
      <c r="AC484" s="26">
        <v>1</v>
      </c>
      <c r="AD484" s="26">
        <v>1</v>
      </c>
      <c r="AE484" s="26">
        <v>1</v>
      </c>
      <c r="AF484" s="26"/>
      <c r="AG484" s="26">
        <v>1</v>
      </c>
      <c r="AH484" s="26"/>
      <c r="AI484" s="26">
        <v>1</v>
      </c>
      <c r="AJ484" s="26"/>
      <c r="AK484" s="26"/>
      <c r="AL484" s="26"/>
      <c r="AM484" s="26"/>
      <c r="AN484" s="26"/>
      <c r="AO484" s="26"/>
      <c r="AP484" s="26">
        <v>-1</v>
      </c>
      <c r="AQ484" s="26">
        <v>1</v>
      </c>
      <c r="AR484" s="26"/>
      <c r="AS484" s="26"/>
      <c r="AT484" s="26"/>
      <c r="AU484" s="46" t="e">
        <f t="shared" si="13"/>
        <v>#REF!</v>
      </c>
      <c r="AV484" s="35">
        <f t="shared" si="14"/>
        <v>19</v>
      </c>
      <c r="AW484" s="35" t="e">
        <f>(O484*#REF!)+(P484*#REF!)+(Q484*#REF!)+(R484*#REF!)+(S484*#REF!)+(T484*#REF!)+(U484*#REF!)+(V484*#REF!)+(W484*#REF!)+(X484*#REF!)+(Y484*#REF!)+(Z484*#REF!)+(AA484*#REF!)+(AB484*#REF!)+(AC484*#REF!)+(AD484*#REF!)+(AE484*#REF!)+(AF484*#REF!)+(AG484*#REF!)+(AH484*#REF!)+(AI484*#REF!)+(AJ484*#REF!)+(AK484*#REF!)+(AL484*#REF!)+(AM484*#REF!)+(AN484*#REF!)+(AO484*#REF!)+(AP484*#REF!)+(AQ484*#REF!)+(AR484*#REF!)+(AS484*#REF!)+(AT484*#REF!)</f>
        <v>#REF!</v>
      </c>
      <c r="AX484" s="35" t="e">
        <f>#REF!+#REF!+#REF!+#REF!+#REF!+#REF!+#REF!+#REF!+#REF!+#REF!+#REF!+#REF!+#REF!+#REF!+#REF!+#REF!+#REF!+#REF!+#REF!</f>
        <v>#REF!</v>
      </c>
      <c r="AY484" s="45"/>
      <c r="AZ484" s="45"/>
      <c r="BA484" s="45"/>
      <c r="BB484" s="45"/>
      <c r="BC484" s="45"/>
      <c r="BD484" s="45"/>
      <c r="BE484" s="26"/>
      <c r="BF484" s="26"/>
      <c r="BG484" s="26"/>
      <c r="BH484" s="26" t="s">
        <v>118</v>
      </c>
      <c r="BI484" s="26" t="s">
        <v>204</v>
      </c>
      <c r="BJ484" s="26" t="s">
        <v>97</v>
      </c>
      <c r="BK484" s="26"/>
      <c r="BL484" s="26" t="s">
        <v>588</v>
      </c>
      <c r="BM484" s="26"/>
      <c r="BN484" s="26" t="s">
        <v>128</v>
      </c>
      <c r="BO484" s="26"/>
      <c r="BP484" s="26">
        <v>2</v>
      </c>
      <c r="BQ484" s="26">
        <v>1</v>
      </c>
      <c r="BR484" s="26"/>
      <c r="BS484" s="26">
        <v>1</v>
      </c>
      <c r="BT484" s="26" t="s">
        <v>824</v>
      </c>
      <c r="BU484" s="42" t="s">
        <v>1259</v>
      </c>
      <c r="BV484" s="26" t="s">
        <v>1064</v>
      </c>
      <c r="BW484" s="26"/>
    </row>
    <row r="485" spans="1:75" ht="135" x14ac:dyDescent="0.25">
      <c r="A485" s="24" t="s">
        <v>75</v>
      </c>
      <c r="B485" s="37" t="s">
        <v>76</v>
      </c>
      <c r="C485" s="39">
        <v>25885</v>
      </c>
      <c r="D485" s="40">
        <v>700</v>
      </c>
      <c r="E485" s="26">
        <v>2253</v>
      </c>
      <c r="F485" s="26"/>
      <c r="G485" s="42" t="s">
        <v>113</v>
      </c>
      <c r="H485" s="43"/>
      <c r="I485" s="44" t="s">
        <v>175</v>
      </c>
      <c r="J485" s="45"/>
      <c r="K485" s="41" t="s">
        <v>1334</v>
      </c>
      <c r="L485" s="26" t="s">
        <v>81</v>
      </c>
      <c r="M485" s="26" t="s">
        <v>126</v>
      </c>
      <c r="N485" s="26" t="s">
        <v>269</v>
      </c>
      <c r="O485" s="26"/>
      <c r="P485" s="26"/>
      <c r="Q485" s="26"/>
      <c r="R485" s="26"/>
      <c r="S485" s="26">
        <v>1</v>
      </c>
      <c r="T485" s="26"/>
      <c r="U485" s="26"/>
      <c r="V485" s="26"/>
      <c r="W485" s="26">
        <v>1</v>
      </c>
      <c r="X485" s="26">
        <v>1</v>
      </c>
      <c r="Y485" s="26"/>
      <c r="Z485" s="26"/>
      <c r="AA485" s="26"/>
      <c r="AB485" s="26"/>
      <c r="AC485" s="26"/>
      <c r="AD485" s="26"/>
      <c r="AE485" s="26"/>
      <c r="AF485" s="26">
        <v>1</v>
      </c>
      <c r="AG485" s="26">
        <v>1</v>
      </c>
      <c r="AH485" s="26">
        <v>0</v>
      </c>
      <c r="AI485" s="26">
        <v>1</v>
      </c>
      <c r="AJ485" s="26"/>
      <c r="AK485" s="26"/>
      <c r="AL485" s="26">
        <v>1</v>
      </c>
      <c r="AM485" s="26"/>
      <c r="AN485" s="26"/>
      <c r="AO485" s="26"/>
      <c r="AP485" s="26">
        <v>-1</v>
      </c>
      <c r="AQ485" s="26">
        <v>1</v>
      </c>
      <c r="AR485" s="26"/>
      <c r="AS485" s="26">
        <v>1</v>
      </c>
      <c r="AT485" s="26">
        <v>1</v>
      </c>
      <c r="AU485" s="46" t="e">
        <f t="shared" si="13"/>
        <v>#REF!</v>
      </c>
      <c r="AV485" s="35">
        <f t="shared" si="14"/>
        <v>12</v>
      </c>
      <c r="AW485" s="35" t="e">
        <f>(O485*#REF!)+(P485*#REF!)+(Q485*#REF!)+(R485*#REF!)+(S485*#REF!)+(T485*#REF!)+(U485*#REF!)+(V485*#REF!)+(W485*#REF!)+(X485*#REF!)+(Y485*#REF!)+(Z485*#REF!)+(AA485*#REF!)+(AB485*#REF!)+(AC485*#REF!)+(AD485*#REF!)+(AE485*#REF!)+(AF485*#REF!)+(AG485*#REF!)+(AH485*#REF!)+(AI485*#REF!)+(AJ485*#REF!)+(AK485*#REF!)+(AL485*#REF!)+(AM485*#REF!)+(AN485*#REF!)+(AO485*#REF!)+(AP485*#REF!)+(AQ485*#REF!)+(AR485*#REF!)+(AS485*#REF!)+(AT485*#REF!)</f>
        <v>#REF!</v>
      </c>
      <c r="AX485" s="35" t="e">
        <f>#REF!+#REF!+#REF!+#REF!+#REF!+#REF!+#REF!+#REF!+#REF!+#REF!+#REF!+#REF!</f>
        <v>#REF!</v>
      </c>
      <c r="AY485" s="45" t="s">
        <v>115</v>
      </c>
      <c r="AZ485" s="45" t="s">
        <v>1260</v>
      </c>
      <c r="BA485" s="45" t="s">
        <v>116</v>
      </c>
      <c r="BB485" s="45" t="s">
        <v>420</v>
      </c>
      <c r="BC485" s="45"/>
      <c r="BD485" s="45" t="s">
        <v>117</v>
      </c>
      <c r="BE485" s="26"/>
      <c r="BF485" s="26"/>
      <c r="BG485" s="26"/>
      <c r="BH485" s="26"/>
      <c r="BI485" s="26"/>
      <c r="BJ485" s="26" t="s">
        <v>1261</v>
      </c>
      <c r="BK485" s="26"/>
      <c r="BL485" s="26"/>
      <c r="BM485" s="26"/>
      <c r="BN485" s="26" t="s">
        <v>128</v>
      </c>
      <c r="BO485" s="26"/>
      <c r="BP485" s="26">
        <v>2</v>
      </c>
      <c r="BQ485" s="26"/>
      <c r="BR485" s="26">
        <v>2</v>
      </c>
      <c r="BS485" s="26">
        <v>2</v>
      </c>
      <c r="BT485" s="26"/>
      <c r="BU485" s="42" t="s">
        <v>1262</v>
      </c>
      <c r="BV485" s="26" t="s">
        <v>1249</v>
      </c>
      <c r="BW485" s="26" t="s">
        <v>130</v>
      </c>
    </row>
    <row r="486" spans="1:75" ht="67.5" x14ac:dyDescent="0.25">
      <c r="A486" s="24" t="s">
        <v>75</v>
      </c>
      <c r="B486" s="37" t="s">
        <v>76</v>
      </c>
      <c r="C486" s="39">
        <v>25886</v>
      </c>
      <c r="D486" s="40">
        <v>701</v>
      </c>
      <c r="E486" s="26">
        <v>2273</v>
      </c>
      <c r="F486" s="26"/>
      <c r="G486" s="42" t="s">
        <v>113</v>
      </c>
      <c r="H486" s="43"/>
      <c r="I486" s="44" t="s">
        <v>175</v>
      </c>
      <c r="J486" s="45" t="s">
        <v>80</v>
      </c>
      <c r="K486" s="41" t="s">
        <v>1334</v>
      </c>
      <c r="L486" s="26" t="s">
        <v>81</v>
      </c>
      <c r="M486" s="26" t="s">
        <v>89</v>
      </c>
      <c r="N486" s="26" t="s">
        <v>90</v>
      </c>
      <c r="O486" s="26">
        <v>1</v>
      </c>
      <c r="P486" s="26">
        <v>1</v>
      </c>
      <c r="Q486" s="26">
        <v>0</v>
      </c>
      <c r="R486" s="26">
        <v>1</v>
      </c>
      <c r="S486" s="26">
        <v>1</v>
      </c>
      <c r="T486" s="26"/>
      <c r="U486" s="26"/>
      <c r="V486" s="26"/>
      <c r="W486" s="26">
        <v>1</v>
      </c>
      <c r="X486" s="26">
        <v>1</v>
      </c>
      <c r="Y486" s="26">
        <v>1</v>
      </c>
      <c r="Z486" s="26"/>
      <c r="AA486" s="26"/>
      <c r="AB486" s="26">
        <v>1</v>
      </c>
      <c r="AC486" s="26"/>
      <c r="AD486" s="26">
        <v>1</v>
      </c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>
        <v>1</v>
      </c>
      <c r="AT486" s="26"/>
      <c r="AU486" s="46" t="e">
        <f t="shared" si="13"/>
        <v>#REF!</v>
      </c>
      <c r="AV486" s="35">
        <f t="shared" si="14"/>
        <v>11</v>
      </c>
      <c r="AW486" s="35" t="e">
        <f>(O486*#REF!)+(P486*#REF!)+(Q486*#REF!)+(R486*#REF!)+(S486*#REF!)+(T486*#REF!)+(U486*#REF!)+(V486*#REF!)+(W486*#REF!)+(X486*#REF!)+(Y486*#REF!)+(Z486*#REF!)+(AA486*#REF!)+(AB486*#REF!)+(AC486*#REF!)+(AD486*#REF!)+(AE486*#REF!)+(AF486*#REF!)+(AG486*#REF!)+(AH486*#REF!)+(AI486*#REF!)+(AJ486*#REF!)+(AK486*#REF!)+(AL486*#REF!)+(AM486*#REF!)+(AN486*#REF!)+(AO486*#REF!)+(AP486*#REF!)+(AQ486*#REF!)+(AR486*#REF!)+(AS486*#REF!)+(AT486*#REF!)</f>
        <v>#REF!</v>
      </c>
      <c r="AX486" s="35" t="e">
        <f>#REF!+#REF!+#REF!+#REF!+#REF!+#REF!+#REF!+#REF!+#REF!+#REF!+#REF!</f>
        <v>#REF!</v>
      </c>
      <c r="AY486" s="45"/>
      <c r="AZ486" s="45"/>
      <c r="BA486" s="45"/>
      <c r="BB486" s="45"/>
      <c r="BC486" s="45"/>
      <c r="BD486" s="45"/>
      <c r="BE486" s="26"/>
      <c r="BF486" s="26"/>
      <c r="BG486" s="26"/>
      <c r="BH486" s="26" t="s">
        <v>95</v>
      </c>
      <c r="BI486" s="26" t="s">
        <v>96</v>
      </c>
      <c r="BJ486" s="26" t="s">
        <v>150</v>
      </c>
      <c r="BK486" s="26"/>
      <c r="BL486" s="26" t="s">
        <v>445</v>
      </c>
      <c r="BM486" s="26"/>
      <c r="BN486" s="26" t="s">
        <v>128</v>
      </c>
      <c r="BO486" s="26"/>
      <c r="BP486" s="26">
        <v>2</v>
      </c>
      <c r="BQ486" s="26"/>
      <c r="BR486" s="26"/>
      <c r="BS486" s="26"/>
      <c r="BT486" s="26" t="s">
        <v>965</v>
      </c>
      <c r="BU486" s="42" t="s">
        <v>1263</v>
      </c>
      <c r="BV486" s="26"/>
      <c r="BW486" s="26"/>
    </row>
    <row r="487" spans="1:75" ht="56.25" x14ac:dyDescent="0.25">
      <c r="A487" s="24" t="s">
        <v>75</v>
      </c>
      <c r="B487" s="37" t="s">
        <v>76</v>
      </c>
      <c r="C487" s="39">
        <v>25887</v>
      </c>
      <c r="D487" s="40">
        <v>702</v>
      </c>
      <c r="E487" s="26">
        <v>2262</v>
      </c>
      <c r="F487" s="26"/>
      <c r="G487" s="42" t="s">
        <v>186</v>
      </c>
      <c r="H487" s="43"/>
      <c r="I487" s="44" t="s">
        <v>137</v>
      </c>
      <c r="J487" s="45"/>
      <c r="K487" s="41" t="s">
        <v>1334</v>
      </c>
      <c r="L487" s="26" t="s">
        <v>81</v>
      </c>
      <c r="M487" s="26" t="s">
        <v>126</v>
      </c>
      <c r="N487" s="26" t="s">
        <v>127</v>
      </c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>
        <v>-1</v>
      </c>
      <c r="AU487" s="46" t="e">
        <f t="shared" si="13"/>
        <v>#REF!</v>
      </c>
      <c r="AV487" s="35">
        <f t="shared" si="14"/>
        <v>1</v>
      </c>
      <c r="AW487" s="35" t="e">
        <f>(O487*#REF!)+(P487*#REF!)+(Q487*#REF!)+(R487*#REF!)+(S487*#REF!)+(T487*#REF!)+(U487*#REF!)+(V487*#REF!)+(W487*#REF!)+(X487*#REF!)+(Y487*#REF!)+(Z487*#REF!)+(AA487*#REF!)+(AB487*#REF!)+(AC487*#REF!)+(AD487*#REF!)+(AE487*#REF!)+(AF487*#REF!)+(AG487*#REF!)+(AH487*#REF!)+(AI487*#REF!)+(AJ487*#REF!)+(AK487*#REF!)+(AL487*#REF!)+(AM487*#REF!)+(AN487*#REF!)+(AO487*#REF!)+(AP487*#REF!)+(AQ487*#REF!)+(AR487*#REF!)+(AS487*#REF!)+(AT487*#REF!)</f>
        <v>#REF!</v>
      </c>
      <c r="AX487" s="35" t="e">
        <f>#REF!</f>
        <v>#REF!</v>
      </c>
      <c r="AY487" s="45"/>
      <c r="AZ487" s="45"/>
      <c r="BA487" s="45"/>
      <c r="BB487" s="45"/>
      <c r="BC487" s="45"/>
      <c r="BD487" s="45"/>
      <c r="BE487" s="26"/>
      <c r="BF487" s="26"/>
      <c r="BG487" s="26"/>
      <c r="BH487" s="26"/>
      <c r="BI487" s="26"/>
      <c r="BJ487" s="26" t="s">
        <v>1261</v>
      </c>
      <c r="BK487" s="26"/>
      <c r="BL487" s="26"/>
      <c r="BM487" s="26"/>
      <c r="BN487" s="26" t="s">
        <v>128</v>
      </c>
      <c r="BO487" s="26"/>
      <c r="BP487" s="26"/>
      <c r="BQ487" s="26"/>
      <c r="BR487" s="26"/>
      <c r="BS487" s="26"/>
      <c r="BT487" s="26"/>
      <c r="BU487" s="42" t="s">
        <v>1264</v>
      </c>
      <c r="BV487" s="26"/>
      <c r="BW487" s="26"/>
    </row>
    <row r="488" spans="1:75" ht="78.75" x14ac:dyDescent="0.25">
      <c r="A488" s="24" t="s">
        <v>75</v>
      </c>
      <c r="B488" s="37" t="s">
        <v>76</v>
      </c>
      <c r="C488" s="39">
        <v>25888</v>
      </c>
      <c r="D488" s="40">
        <v>703</v>
      </c>
      <c r="E488" s="26">
        <v>2263</v>
      </c>
      <c r="F488" s="26"/>
      <c r="G488" s="42" t="s">
        <v>100</v>
      </c>
      <c r="H488" s="43"/>
      <c r="I488" s="44" t="s">
        <v>132</v>
      </c>
      <c r="J488" s="45"/>
      <c r="K488" s="41" t="s">
        <v>1334</v>
      </c>
      <c r="L488" s="26" t="s">
        <v>133</v>
      </c>
      <c r="M488" s="26" t="s">
        <v>178</v>
      </c>
      <c r="N488" s="57" t="s">
        <v>1265</v>
      </c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46" t="e">
        <f t="shared" si="13"/>
        <v>#REF!</v>
      </c>
      <c r="AV488" s="35">
        <f t="shared" si="14"/>
        <v>0</v>
      </c>
      <c r="AW488" s="35" t="e">
        <f>(O488*#REF!)+(P488*#REF!)+(Q488*#REF!)+(R488*#REF!)+(S488*#REF!)+(T488*#REF!)+(U488*#REF!)+(V488*#REF!)+(W488*#REF!)+(X488*#REF!)+(Y488*#REF!)+(Z488*#REF!)+(AA488*#REF!)+(AB488*#REF!)+(AC488*#REF!)+(AD488*#REF!)+(AE488*#REF!)+(AF488*#REF!)+(AG488*#REF!)+(AH488*#REF!)+(AI488*#REF!)+(AJ488*#REF!)+(AK488*#REF!)+(AL488*#REF!)+(AM488*#REF!)+(AN488*#REF!)+(AO488*#REF!)+(AP488*#REF!)+(AQ488*#REF!)+(AR488*#REF!)+(AS488*#REF!)+(AT488*#REF!)</f>
        <v>#REF!</v>
      </c>
      <c r="AX488" s="35">
        <f>O125+P125+S125+X125+Y125+AF125+AG125+AQ125+AS125+AT125</f>
        <v>0</v>
      </c>
      <c r="AY488" s="45"/>
      <c r="AZ488" s="45"/>
      <c r="BA488" s="45"/>
      <c r="BB488" s="45"/>
      <c r="BC488" s="45"/>
      <c r="BD488" s="45"/>
      <c r="BE488" s="26"/>
      <c r="BF488" s="26"/>
      <c r="BG488" s="26"/>
      <c r="BH488" s="26"/>
      <c r="BI488" s="26"/>
      <c r="BJ488" s="26"/>
      <c r="BK488" s="26"/>
      <c r="BL488" s="26"/>
      <c r="BM488" s="26" t="s">
        <v>1266</v>
      </c>
      <c r="BN488" s="26" t="s">
        <v>86</v>
      </c>
      <c r="BO488" s="26" t="s">
        <v>1267</v>
      </c>
      <c r="BP488" s="26"/>
      <c r="BQ488" s="26"/>
      <c r="BR488" s="26"/>
      <c r="BS488" s="26"/>
      <c r="BT488" s="26"/>
      <c r="BU488" s="42" t="s">
        <v>1268</v>
      </c>
      <c r="BV488" s="26" t="s">
        <v>1269</v>
      </c>
      <c r="BW488" s="26"/>
    </row>
    <row r="489" spans="1:75" ht="33.75" x14ac:dyDescent="0.25">
      <c r="A489" s="24" t="s">
        <v>75</v>
      </c>
      <c r="B489" s="37" t="s">
        <v>76</v>
      </c>
      <c r="C489" s="50" t="s">
        <v>131</v>
      </c>
      <c r="D489" s="40">
        <v>704</v>
      </c>
      <c r="E489" s="26"/>
      <c r="F489" s="26"/>
      <c r="G489" s="42" t="s">
        <v>100</v>
      </c>
      <c r="H489" s="43"/>
      <c r="I489" s="44" t="s">
        <v>132</v>
      </c>
      <c r="J489" s="45"/>
      <c r="K489" s="41" t="s">
        <v>1334</v>
      </c>
      <c r="L489" s="26" t="s">
        <v>133</v>
      </c>
      <c r="M489" s="26"/>
      <c r="N489" s="57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46"/>
      <c r="AV489" s="35"/>
      <c r="AW489" s="35"/>
      <c r="AX489" s="35"/>
      <c r="AY489" s="45"/>
      <c r="AZ489" s="45"/>
      <c r="BA489" s="45"/>
      <c r="BB489" s="45"/>
      <c r="BC489" s="45"/>
      <c r="BD489" s="45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42"/>
      <c r="BV489" s="51" t="s">
        <v>483</v>
      </c>
      <c r="BW489" s="26"/>
    </row>
    <row r="490" spans="1:75" ht="67.5" x14ac:dyDescent="0.25">
      <c r="A490" s="24" t="s">
        <v>75</v>
      </c>
      <c r="B490" s="37" t="s">
        <v>76</v>
      </c>
      <c r="C490" s="39">
        <v>25889</v>
      </c>
      <c r="D490" s="40">
        <v>705</v>
      </c>
      <c r="E490" s="26">
        <v>2268</v>
      </c>
      <c r="F490" s="26"/>
      <c r="G490" s="42" t="s">
        <v>113</v>
      </c>
      <c r="H490" s="43"/>
      <c r="I490" s="44" t="s">
        <v>175</v>
      </c>
      <c r="J490" s="45" t="s">
        <v>80</v>
      </c>
      <c r="K490" s="41" t="s">
        <v>1334</v>
      </c>
      <c r="L490" s="26" t="s">
        <v>81</v>
      </c>
      <c r="M490" s="26" t="s">
        <v>82</v>
      </c>
      <c r="N490" s="26" t="s">
        <v>234</v>
      </c>
      <c r="O490" s="26"/>
      <c r="P490" s="26"/>
      <c r="Q490" s="26"/>
      <c r="R490" s="26"/>
      <c r="S490" s="26"/>
      <c r="T490" s="26"/>
      <c r="U490" s="26"/>
      <c r="V490" s="26"/>
      <c r="W490" s="26">
        <v>1</v>
      </c>
      <c r="X490" s="26">
        <v>1</v>
      </c>
      <c r="Y490" s="26"/>
      <c r="Z490" s="26"/>
      <c r="AA490" s="26"/>
      <c r="AB490" s="26"/>
      <c r="AC490" s="26"/>
      <c r="AD490" s="26"/>
      <c r="AE490" s="26"/>
      <c r="AF490" s="26"/>
      <c r="AG490" s="26">
        <v>1</v>
      </c>
      <c r="AH490" s="26"/>
      <c r="AI490" s="26">
        <v>1</v>
      </c>
      <c r="AJ490" s="26"/>
      <c r="AK490" s="26"/>
      <c r="AL490" s="26"/>
      <c r="AM490" s="26"/>
      <c r="AN490" s="26"/>
      <c r="AO490" s="26"/>
      <c r="AP490" s="26"/>
      <c r="AQ490" s="26">
        <v>1</v>
      </c>
      <c r="AR490" s="26"/>
      <c r="AS490" s="26">
        <v>1</v>
      </c>
      <c r="AT490" s="26">
        <v>1</v>
      </c>
      <c r="AU490" s="46" t="e">
        <f t="shared" si="13"/>
        <v>#REF!</v>
      </c>
      <c r="AV490" s="35">
        <f t="shared" si="14"/>
        <v>7</v>
      </c>
      <c r="AW490" s="35" t="e">
        <f>(O490*#REF!)+(P490*#REF!)+(Q490*#REF!)+(R490*#REF!)+(S490*#REF!)+(T490*#REF!)+(U490*#REF!)+(V490*#REF!)+(W490*#REF!)+(X490*#REF!)+(Y490*#REF!)+(Z490*#REF!)+(AA490*#REF!)+(AB490*#REF!)+(AC490*#REF!)+(AD490*#REF!)+(AE490*#REF!)+(AF490*#REF!)+(AG490*#REF!)+(AH490*#REF!)+(AI490*#REF!)+(AJ490*#REF!)+(AK490*#REF!)+(AL490*#REF!)+(AM490*#REF!)+(AN490*#REF!)+(AO490*#REF!)+(AP490*#REF!)+(AQ490*#REF!)+(AR490*#REF!)+(AS490*#REF!)+(AT490*#REF!)</f>
        <v>#REF!</v>
      </c>
      <c r="AX490" s="35" t="e">
        <f>#REF!+#REF!+#REF!+#REF!+#REF!+#REF!+#REF!</f>
        <v>#REF!</v>
      </c>
      <c r="AY490" s="45"/>
      <c r="AZ490" s="45" t="s">
        <v>411</v>
      </c>
      <c r="BA490" s="45" t="s">
        <v>116</v>
      </c>
      <c r="BB490" s="45"/>
      <c r="BC490" s="45"/>
      <c r="BD490" s="45"/>
      <c r="BE490" s="26"/>
      <c r="BF490" s="26"/>
      <c r="BG490" s="26"/>
      <c r="BH490" s="26" t="s">
        <v>84</v>
      </c>
      <c r="BI490" s="26" t="s">
        <v>254</v>
      </c>
      <c r="BJ490" s="26" t="s">
        <v>879</v>
      </c>
      <c r="BK490" s="26"/>
      <c r="BL490" s="26" t="s">
        <v>86</v>
      </c>
      <c r="BM490" s="26"/>
      <c r="BN490" s="26" t="s">
        <v>128</v>
      </c>
      <c r="BO490" s="26"/>
      <c r="BP490" s="26"/>
      <c r="BQ490" s="26"/>
      <c r="BR490" s="26"/>
      <c r="BS490" s="26"/>
      <c r="BT490" s="26"/>
      <c r="BU490" s="42" t="s">
        <v>1270</v>
      </c>
      <c r="BV490" s="26" t="s">
        <v>1271</v>
      </c>
      <c r="BW490" s="26"/>
    </row>
    <row r="491" spans="1:75" ht="67.5" x14ac:dyDescent="0.25">
      <c r="A491" s="24" t="s">
        <v>75</v>
      </c>
      <c r="B491" s="37" t="s">
        <v>76</v>
      </c>
      <c r="C491" s="39">
        <v>25890</v>
      </c>
      <c r="D491" s="40">
        <v>706</v>
      </c>
      <c r="E491" s="26">
        <v>2279</v>
      </c>
      <c r="F491" s="26"/>
      <c r="G491" s="42" t="s">
        <v>113</v>
      </c>
      <c r="H491" s="43"/>
      <c r="I491" s="44" t="s">
        <v>175</v>
      </c>
      <c r="J491" s="45"/>
      <c r="K491" s="41" t="s">
        <v>1334</v>
      </c>
      <c r="L491" s="26" t="s">
        <v>81</v>
      </c>
      <c r="M491" s="26" t="s">
        <v>89</v>
      </c>
      <c r="N491" s="26" t="s">
        <v>333</v>
      </c>
      <c r="O491" s="26"/>
      <c r="P491" s="26"/>
      <c r="Q491" s="26">
        <v>1</v>
      </c>
      <c r="R491" s="26">
        <v>1</v>
      </c>
      <c r="S491" s="26">
        <v>1</v>
      </c>
      <c r="T491" s="26">
        <v>1</v>
      </c>
      <c r="U491" s="26">
        <v>1</v>
      </c>
      <c r="V491" s="26"/>
      <c r="W491" s="26">
        <v>1</v>
      </c>
      <c r="X491" s="26">
        <v>0</v>
      </c>
      <c r="Y491" s="26">
        <v>-1</v>
      </c>
      <c r="Z491" s="26"/>
      <c r="AA491" s="26">
        <v>1</v>
      </c>
      <c r="AB491" s="26">
        <v>1</v>
      </c>
      <c r="AC491" s="26">
        <v>1</v>
      </c>
      <c r="AD491" s="26">
        <v>1</v>
      </c>
      <c r="AE491" s="26">
        <v>1</v>
      </c>
      <c r="AF491" s="26"/>
      <c r="AG491" s="26">
        <v>1</v>
      </c>
      <c r="AH491" s="26"/>
      <c r="AI491" s="26"/>
      <c r="AJ491" s="26"/>
      <c r="AK491" s="26"/>
      <c r="AL491" s="26">
        <v>1</v>
      </c>
      <c r="AM491" s="26"/>
      <c r="AN491" s="26"/>
      <c r="AO491" s="26"/>
      <c r="AP491" s="26"/>
      <c r="AQ491" s="26">
        <v>1</v>
      </c>
      <c r="AR491" s="26"/>
      <c r="AS491" s="26">
        <v>1</v>
      </c>
      <c r="AT491" s="26">
        <v>1</v>
      </c>
      <c r="AU491" s="46" t="e">
        <f t="shared" si="13"/>
        <v>#REF!</v>
      </c>
      <c r="AV491" s="35">
        <f t="shared" si="14"/>
        <v>18</v>
      </c>
      <c r="AW491" s="35" t="e">
        <f>(O491*#REF!)+(P491*#REF!)+(Q491*#REF!)+(R491*#REF!)+(S491*#REF!)+(T491*#REF!)+(U491*#REF!)+(V491*#REF!)+(W491*#REF!)+(X491*#REF!)+(Y491*#REF!)+(Z491*#REF!)+(AA491*#REF!)+(AB491*#REF!)+(AC491*#REF!)+(AD491*#REF!)+(AE491*#REF!)+(AF491*#REF!)+(AG491*#REF!)+(AH491*#REF!)+(AI491*#REF!)+(AJ491*#REF!)+(AK491*#REF!)+(AL491*#REF!)+(AM491*#REF!)+(AN491*#REF!)+(AO491*#REF!)+(AP491*#REF!)+(AQ491*#REF!)+(AR491*#REF!)+(AS491*#REF!)+(AT491*#REF!)</f>
        <v>#REF!</v>
      </c>
      <c r="AX491" s="35" t="e">
        <f>#REF!+#REF!+#REF!+#REF!+#REF!+#REF!+#REF!+#REF!+#REF!+#REF!+#REF!+#REF!+#REF!+#REF!+#REF!+#REF!+#REF!+#REF!</f>
        <v>#REF!</v>
      </c>
      <c r="AY491" s="45"/>
      <c r="AZ491" s="45" t="s">
        <v>117</v>
      </c>
      <c r="BA491" s="45"/>
      <c r="BB491" s="45"/>
      <c r="BC491" s="45"/>
      <c r="BD491" s="45"/>
      <c r="BE491" s="26"/>
      <c r="BF491" s="26"/>
      <c r="BG491" s="26"/>
      <c r="BH491" s="26" t="s">
        <v>95</v>
      </c>
      <c r="BI491" s="26" t="s">
        <v>96</v>
      </c>
      <c r="BJ491" s="26" t="s">
        <v>823</v>
      </c>
      <c r="BK491" s="26"/>
      <c r="BL491" s="26"/>
      <c r="BM491" s="26"/>
      <c r="BN491" s="26" t="s">
        <v>128</v>
      </c>
      <c r="BO491" s="26"/>
      <c r="BP491" s="26">
        <v>2</v>
      </c>
      <c r="BQ491" s="26">
        <v>2</v>
      </c>
      <c r="BR491" s="26">
        <v>2</v>
      </c>
      <c r="BS491" s="26">
        <v>2</v>
      </c>
      <c r="BT491" s="26" t="s">
        <v>824</v>
      </c>
      <c r="BU491" s="42" t="s">
        <v>1272</v>
      </c>
      <c r="BV491" s="26"/>
      <c r="BW491" s="26"/>
    </row>
    <row r="492" spans="1:75" ht="27" x14ac:dyDescent="0.25">
      <c r="A492" s="24" t="s">
        <v>75</v>
      </c>
      <c r="B492" s="37" t="s">
        <v>76</v>
      </c>
      <c r="C492" s="39">
        <v>25891</v>
      </c>
      <c r="D492" s="40" t="s">
        <v>1273</v>
      </c>
      <c r="E492" s="26">
        <v>2269</v>
      </c>
      <c r="F492" s="26">
        <v>1</v>
      </c>
      <c r="G492" s="42" t="s">
        <v>113</v>
      </c>
      <c r="H492" s="43"/>
      <c r="I492" s="44" t="s">
        <v>175</v>
      </c>
      <c r="J492" s="45"/>
      <c r="K492" s="41" t="s">
        <v>1334</v>
      </c>
      <c r="L492" s="26" t="s">
        <v>81</v>
      </c>
      <c r="M492" s="26" t="s">
        <v>89</v>
      </c>
      <c r="N492" s="26" t="s">
        <v>90</v>
      </c>
      <c r="O492" s="26">
        <v>1</v>
      </c>
      <c r="P492" s="26">
        <v>1</v>
      </c>
      <c r="Q492" s="26">
        <v>0</v>
      </c>
      <c r="R492" s="26">
        <v>1</v>
      </c>
      <c r="S492" s="26">
        <v>1</v>
      </c>
      <c r="T492" s="26">
        <v>1</v>
      </c>
      <c r="U492" s="26">
        <v>1</v>
      </c>
      <c r="V492" s="26">
        <v>1</v>
      </c>
      <c r="W492" s="26">
        <v>1</v>
      </c>
      <c r="X492" s="26">
        <v>1</v>
      </c>
      <c r="Y492" s="26">
        <v>1</v>
      </c>
      <c r="Z492" s="26"/>
      <c r="AA492" s="26">
        <v>1</v>
      </c>
      <c r="AB492" s="26">
        <v>1</v>
      </c>
      <c r="AC492" s="26">
        <v>1</v>
      </c>
      <c r="AD492" s="26">
        <v>1</v>
      </c>
      <c r="AE492" s="26">
        <v>0</v>
      </c>
      <c r="AF492" s="26">
        <v>1</v>
      </c>
      <c r="AG492" s="26">
        <v>1</v>
      </c>
      <c r="AH492" s="26"/>
      <c r="AI492" s="26">
        <v>1</v>
      </c>
      <c r="AJ492" s="26"/>
      <c r="AK492" s="26"/>
      <c r="AL492" s="26">
        <v>1</v>
      </c>
      <c r="AM492" s="26"/>
      <c r="AN492" s="26"/>
      <c r="AO492" s="26"/>
      <c r="AP492" s="26">
        <v>0</v>
      </c>
      <c r="AQ492" s="26">
        <v>1</v>
      </c>
      <c r="AR492" s="26"/>
      <c r="AS492" s="26">
        <v>1</v>
      </c>
      <c r="AT492" s="26">
        <v>1</v>
      </c>
      <c r="AU492" s="46" t="e">
        <f t="shared" si="13"/>
        <v>#REF!</v>
      </c>
      <c r="AV492" s="35">
        <f t="shared" si="14"/>
        <v>24</v>
      </c>
      <c r="AW492" s="35" t="e">
        <f>(O492*#REF!)+(P492*#REF!)+(Q492*#REF!)+(R492*#REF!)+(S492*#REF!)+(T492*#REF!)+(U492*#REF!)+(V492*#REF!)+(W492*#REF!)+(X492*#REF!)+(Y492*#REF!)+(Z492*#REF!)+(AA492*#REF!)+(AB492*#REF!)+(AC492*#REF!)+(AD492*#REF!)+(AE492*#REF!)+(AF492*#REF!)+(AG492*#REF!)+(AH492*#REF!)+(AI492*#REF!)+(AJ492*#REF!)+(AK492*#REF!)+(AL492*#REF!)+(AM492*#REF!)+(AN492*#REF!)+(AO492*#REF!)+(AP492*#REF!)+(AQ492*#REF!)+(AR492*#REF!)+(AS492*#REF!)+(AT492*#REF!)</f>
        <v>#REF!</v>
      </c>
      <c r="AX492" s="35" t="e">
        <f>#REF!+#REF!+#REF!+#REF!+#REF!+#REF!+#REF!+#REF!+#REF!+#REF!+#REF!+#REF!+#REF!+#REF!+#REF!+#REF!+#REF!+#REF!+#REF!+#REF!+#REF!+#REF!+#REF!+#REF!</f>
        <v>#REF!</v>
      </c>
      <c r="AY492" s="45" t="s">
        <v>115</v>
      </c>
      <c r="AZ492" s="45" t="s">
        <v>986</v>
      </c>
      <c r="BA492" s="45" t="s">
        <v>116</v>
      </c>
      <c r="BB492" s="45"/>
      <c r="BC492" s="45"/>
      <c r="BD492" s="45"/>
      <c r="BE492" s="26"/>
      <c r="BF492" s="26"/>
      <c r="BG492" s="26"/>
      <c r="BH492" s="26" t="s">
        <v>95</v>
      </c>
      <c r="BI492" s="26" t="s">
        <v>96</v>
      </c>
      <c r="BJ492" s="26" t="s">
        <v>97</v>
      </c>
      <c r="BK492" s="26"/>
      <c r="BL492" s="26" t="s">
        <v>445</v>
      </c>
      <c r="BM492" s="26"/>
      <c r="BN492" s="26" t="s">
        <v>128</v>
      </c>
      <c r="BO492" s="26"/>
      <c r="BP492" s="26">
        <v>3</v>
      </c>
      <c r="BQ492" s="26">
        <v>2</v>
      </c>
      <c r="BR492" s="26">
        <v>2</v>
      </c>
      <c r="BS492" s="26"/>
      <c r="BT492" s="26" t="s">
        <v>965</v>
      </c>
      <c r="BU492" s="42"/>
      <c r="BV492" s="26" t="s">
        <v>1274</v>
      </c>
      <c r="BW492" s="26"/>
    </row>
    <row r="493" spans="1:75" ht="33.75" x14ac:dyDescent="0.25">
      <c r="A493" s="24" t="s">
        <v>75</v>
      </c>
      <c r="B493" s="37" t="s">
        <v>76</v>
      </c>
      <c r="C493" s="39">
        <v>25892</v>
      </c>
      <c r="D493" s="40" t="s">
        <v>1275</v>
      </c>
      <c r="E493" s="26"/>
      <c r="F493" s="26">
        <v>2</v>
      </c>
      <c r="G493" s="42" t="s">
        <v>88</v>
      </c>
      <c r="H493" s="43"/>
      <c r="I493" s="44" t="s">
        <v>137</v>
      </c>
      <c r="J493" s="45" t="s">
        <v>80</v>
      </c>
      <c r="K493" s="41" t="s">
        <v>1334</v>
      </c>
      <c r="L493" s="26" t="s">
        <v>81</v>
      </c>
      <c r="M493" s="26" t="s">
        <v>82</v>
      </c>
      <c r="N493" s="26" t="s">
        <v>238</v>
      </c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>
        <v>-1</v>
      </c>
      <c r="AB493" s="26">
        <v>-1</v>
      </c>
      <c r="AC493" s="26">
        <v>-1</v>
      </c>
      <c r="AD493" s="26">
        <v>-1</v>
      </c>
      <c r="AE493" s="26">
        <v>0</v>
      </c>
      <c r="AF493" s="26">
        <v>0</v>
      </c>
      <c r="AG493" s="26">
        <v>-1</v>
      </c>
      <c r="AH493" s="26"/>
      <c r="AI493" s="26">
        <v>-1</v>
      </c>
      <c r="AJ493" s="26">
        <v>-1</v>
      </c>
      <c r="AK493" s="26">
        <v>0</v>
      </c>
      <c r="AL493" s="26">
        <v>0</v>
      </c>
      <c r="AM493" s="26">
        <v>-1</v>
      </c>
      <c r="AN493" s="26">
        <v>-1</v>
      </c>
      <c r="AO493" s="26">
        <v>-1</v>
      </c>
      <c r="AP493" s="26">
        <v>0</v>
      </c>
      <c r="AQ493" s="26">
        <v>-1</v>
      </c>
      <c r="AR493" s="26"/>
      <c r="AS493" s="26">
        <v>-1</v>
      </c>
      <c r="AT493" s="26">
        <v>-1</v>
      </c>
      <c r="AU493" s="46" t="e">
        <f t="shared" si="13"/>
        <v>#REF!</v>
      </c>
      <c r="AV493" s="35">
        <f t="shared" si="14"/>
        <v>18</v>
      </c>
      <c r="AW493" s="35" t="e">
        <f>(O493*#REF!)+(P493*#REF!)+(Q493*#REF!)+(R493*#REF!)+(S493*#REF!)+(T493*#REF!)+(U493*#REF!)+(V493*#REF!)+(W493*#REF!)+(X493*#REF!)+(Y493*#REF!)+(Z493*#REF!)+(AA493*#REF!)+(AB493*#REF!)+(AC493*#REF!)+(AD493*#REF!)+(AE493*#REF!)+(AF493*#REF!)+(AG493*#REF!)+(AH493*#REF!)+(AI493*#REF!)+(AJ493*#REF!)+(AK493*#REF!)+(AL493*#REF!)+(AM493*#REF!)+(AN493*#REF!)+(AO493*#REF!)+(AP493*#REF!)+(AQ493*#REF!)+(AR493*#REF!)+(AS493*#REF!)+(AT493*#REF!)</f>
        <v>#REF!</v>
      </c>
      <c r="AX493" s="35" t="e">
        <f>#REF!+#REF!+#REF!+#REF!+#REF!+#REF!+#REF!+#REF!+#REF!+#REF!+#REF!+#REF!+#REF!+#REF!+#REF!+#REF!+#REF!+#REF!</f>
        <v>#REF!</v>
      </c>
      <c r="AY493" s="45" t="s">
        <v>579</v>
      </c>
      <c r="AZ493" s="45" t="s">
        <v>92</v>
      </c>
      <c r="BA493" s="45" t="s">
        <v>93</v>
      </c>
      <c r="BB493" s="45" t="s">
        <v>92</v>
      </c>
      <c r="BC493" s="45" t="s">
        <v>94</v>
      </c>
      <c r="BD493" s="45" t="s">
        <v>94</v>
      </c>
      <c r="BE493" s="26" t="s">
        <v>118</v>
      </c>
      <c r="BF493" s="26"/>
      <c r="BG493" s="26"/>
      <c r="BH493" s="26"/>
      <c r="BI493" s="26" t="s">
        <v>1276</v>
      </c>
      <c r="BJ493" s="26" t="s">
        <v>83</v>
      </c>
      <c r="BK493" s="26" t="s">
        <v>423</v>
      </c>
      <c r="BL493" s="26"/>
      <c r="BM493" s="26"/>
      <c r="BN493" s="26" t="s">
        <v>1258</v>
      </c>
      <c r="BO493" s="26"/>
      <c r="BP493" s="26">
        <v>0</v>
      </c>
      <c r="BQ493" s="26"/>
      <c r="BR493" s="26">
        <v>1</v>
      </c>
      <c r="BS493" s="26">
        <v>0</v>
      </c>
      <c r="BT493" s="26" t="s">
        <v>348</v>
      </c>
      <c r="BU493" s="42"/>
      <c r="BV493" s="26" t="s">
        <v>1277</v>
      </c>
      <c r="BW493" s="26"/>
    </row>
    <row r="494" spans="1:75" ht="135" x14ac:dyDescent="0.25">
      <c r="A494" s="24" t="s">
        <v>75</v>
      </c>
      <c r="B494" s="37" t="s">
        <v>76</v>
      </c>
      <c r="C494" s="39">
        <v>25893</v>
      </c>
      <c r="D494" s="40" t="s">
        <v>1278</v>
      </c>
      <c r="E494" s="26">
        <v>2270</v>
      </c>
      <c r="F494" s="26">
        <v>1</v>
      </c>
      <c r="G494" s="42" t="s">
        <v>186</v>
      </c>
      <c r="H494" s="43"/>
      <c r="I494" s="44" t="s">
        <v>137</v>
      </c>
      <c r="J494" s="45" t="s">
        <v>80</v>
      </c>
      <c r="K494" s="41" t="s">
        <v>1334</v>
      </c>
      <c r="L494" s="26" t="s">
        <v>81</v>
      </c>
      <c r="M494" s="26" t="s">
        <v>126</v>
      </c>
      <c r="N494" s="26" t="s">
        <v>538</v>
      </c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>
        <v>-1</v>
      </c>
      <c r="AH494" s="26"/>
      <c r="AI494" s="26">
        <v>-1</v>
      </c>
      <c r="AJ494" s="26"/>
      <c r="AK494" s="26"/>
      <c r="AL494" s="26"/>
      <c r="AM494" s="26"/>
      <c r="AN494" s="26"/>
      <c r="AO494" s="26"/>
      <c r="AP494" s="26"/>
      <c r="AQ494" s="26">
        <v>-1</v>
      </c>
      <c r="AR494" s="26"/>
      <c r="AS494" s="26">
        <v>-1</v>
      </c>
      <c r="AT494" s="26">
        <v>-1</v>
      </c>
      <c r="AU494" s="46" t="e">
        <f t="shared" si="13"/>
        <v>#REF!</v>
      </c>
      <c r="AV494" s="35">
        <f t="shared" si="14"/>
        <v>5</v>
      </c>
      <c r="AW494" s="35" t="e">
        <f>(O494*#REF!)+(P494*#REF!)+(Q494*#REF!)+(R494*#REF!)+(S494*#REF!)+(T494*#REF!)+(U494*#REF!)+(V494*#REF!)+(W494*#REF!)+(X494*#REF!)+(Y494*#REF!)+(Z494*#REF!)+(AA494*#REF!)+(AB494*#REF!)+(AC494*#REF!)+(AD494*#REF!)+(AE494*#REF!)+(AF494*#REF!)+(AG494*#REF!)+(AH494*#REF!)+(AI494*#REF!)+(AJ494*#REF!)+(AK494*#REF!)+(AL494*#REF!)+(AM494*#REF!)+(AN494*#REF!)+(AO494*#REF!)+(AP494*#REF!)+(AQ494*#REF!)+(AR494*#REF!)+(AS494*#REF!)+(AT494*#REF!)</f>
        <v>#REF!</v>
      </c>
      <c r="AX494" s="35" t="e">
        <f>#REF!+#REF!+#REF!+#REF!+#REF!</f>
        <v>#REF!</v>
      </c>
      <c r="AY494" s="45"/>
      <c r="AZ494" s="45" t="s">
        <v>92</v>
      </c>
      <c r="BA494" s="45" t="s">
        <v>93</v>
      </c>
      <c r="BB494" s="45"/>
      <c r="BC494" s="45"/>
      <c r="BD494" s="45"/>
      <c r="BE494" s="26"/>
      <c r="BF494" s="26"/>
      <c r="BG494" s="26"/>
      <c r="BH494" s="26"/>
      <c r="BI494" s="26"/>
      <c r="BJ494" s="26" t="s">
        <v>1279</v>
      </c>
      <c r="BK494" s="26"/>
      <c r="BL494" s="26"/>
      <c r="BM494" s="26"/>
      <c r="BN494" s="26" t="s">
        <v>1280</v>
      </c>
      <c r="BO494" s="26"/>
      <c r="BP494" s="26">
        <v>2</v>
      </c>
      <c r="BQ494" s="26"/>
      <c r="BR494" s="26"/>
      <c r="BS494" s="26">
        <v>1</v>
      </c>
      <c r="BT494" s="26"/>
      <c r="BU494" s="42" t="s">
        <v>1281</v>
      </c>
      <c r="BV494" s="26"/>
      <c r="BW494" s="26"/>
    </row>
    <row r="495" spans="1:75" ht="27" x14ac:dyDescent="0.25">
      <c r="A495" s="24" t="s">
        <v>75</v>
      </c>
      <c r="B495" s="37" t="s">
        <v>76</v>
      </c>
      <c r="C495" s="39">
        <v>25894</v>
      </c>
      <c r="D495" s="40" t="s">
        <v>1282</v>
      </c>
      <c r="E495" s="26">
        <v>2275</v>
      </c>
      <c r="F495" s="26">
        <v>2</v>
      </c>
      <c r="G495" s="42" t="s">
        <v>224</v>
      </c>
      <c r="H495" s="43"/>
      <c r="I495" s="44" t="s">
        <v>175</v>
      </c>
      <c r="J495" s="45"/>
      <c r="K495" s="41" t="s">
        <v>1334</v>
      </c>
      <c r="L495" s="26" t="s">
        <v>81</v>
      </c>
      <c r="M495" s="26" t="s">
        <v>82</v>
      </c>
      <c r="N495" s="26" t="s">
        <v>234</v>
      </c>
      <c r="O495" s="26">
        <v>1</v>
      </c>
      <c r="P495" s="26">
        <v>1</v>
      </c>
      <c r="Q495" s="26">
        <v>1</v>
      </c>
      <c r="R495" s="26">
        <v>1</v>
      </c>
      <c r="S495" s="26"/>
      <c r="T495" s="26">
        <v>1</v>
      </c>
      <c r="U495" s="26">
        <v>1</v>
      </c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46" t="e">
        <f t="shared" si="13"/>
        <v>#REF!</v>
      </c>
      <c r="AV495" s="35">
        <f t="shared" si="14"/>
        <v>6</v>
      </c>
      <c r="AW495" s="35" t="e">
        <f>(O495*#REF!)+(P495*#REF!)+(Q495*#REF!)+(R495*#REF!)+(S495*#REF!)+(T495*#REF!)+(U495*#REF!)+(V495*#REF!)+(W495*#REF!)+(X495*#REF!)+(Y495*#REF!)+(Z495*#REF!)+(AA495*#REF!)+(AB495*#REF!)+(AC495*#REF!)+(AD495*#REF!)+(AE495*#REF!)+(AF495*#REF!)+(AG495*#REF!)+(AH495*#REF!)+(AI495*#REF!)+(AJ495*#REF!)+(AK495*#REF!)+(AL495*#REF!)+(AM495*#REF!)+(AN495*#REF!)+(AO495*#REF!)+(AP495*#REF!)+(AQ495*#REF!)+(AR495*#REF!)+(AS495*#REF!)+(AT495*#REF!)</f>
        <v>#REF!</v>
      </c>
      <c r="AX495" s="35" t="e">
        <f>#REF!+#REF!+#REF!+#REF!+#REF!+#REF!</f>
        <v>#REF!</v>
      </c>
      <c r="AY495" s="45"/>
      <c r="AZ495" s="45"/>
      <c r="BA495" s="45"/>
      <c r="BB495" s="45"/>
      <c r="BC495" s="45"/>
      <c r="BD495" s="45"/>
      <c r="BE495" s="26"/>
      <c r="BF495" s="26"/>
      <c r="BG495" s="26"/>
      <c r="BH495" s="26" t="s">
        <v>84</v>
      </c>
      <c r="BI495" s="26" t="s">
        <v>254</v>
      </c>
      <c r="BJ495" s="26" t="s">
        <v>1261</v>
      </c>
      <c r="BK495" s="26"/>
      <c r="BL495" s="26" t="s">
        <v>588</v>
      </c>
      <c r="BM495" s="26"/>
      <c r="BN495" s="26" t="s">
        <v>128</v>
      </c>
      <c r="BO495" s="26"/>
      <c r="BP495" s="26"/>
      <c r="BQ495" s="26"/>
      <c r="BR495" s="26"/>
      <c r="BS495" s="26"/>
      <c r="BT495" s="26"/>
      <c r="BU495" s="42" t="s">
        <v>1283</v>
      </c>
      <c r="BV495" s="26"/>
      <c r="BW495" s="26"/>
    </row>
    <row r="496" spans="1:75" ht="191.25" x14ac:dyDescent="0.25">
      <c r="A496" s="24" t="s">
        <v>75</v>
      </c>
      <c r="B496" s="37" t="s">
        <v>76</v>
      </c>
      <c r="C496" s="39">
        <v>25895</v>
      </c>
      <c r="D496" s="40">
        <v>709</v>
      </c>
      <c r="E496" s="26">
        <v>2271</v>
      </c>
      <c r="F496" s="26"/>
      <c r="G496" s="42" t="s">
        <v>78</v>
      </c>
      <c r="H496" s="43"/>
      <c r="I496" s="44" t="s">
        <v>137</v>
      </c>
      <c r="J496" s="45"/>
      <c r="K496" s="41" t="s">
        <v>1334</v>
      </c>
      <c r="L496" s="26" t="s">
        <v>81</v>
      </c>
      <c r="M496" s="26" t="s">
        <v>82</v>
      </c>
      <c r="N496" s="26" t="s">
        <v>234</v>
      </c>
      <c r="O496" s="26">
        <v>-1</v>
      </c>
      <c r="P496" s="26">
        <v>-1</v>
      </c>
      <c r="Q496" s="26">
        <v>-1</v>
      </c>
      <c r="R496" s="26">
        <v>-1</v>
      </c>
      <c r="S496" s="26">
        <v>-1</v>
      </c>
      <c r="T496" s="26"/>
      <c r="U496" s="26">
        <v>-1</v>
      </c>
      <c r="V496" s="26"/>
      <c r="W496" s="26">
        <v>-1</v>
      </c>
      <c r="X496" s="26">
        <v>-1</v>
      </c>
      <c r="Y496" s="26">
        <v>-1</v>
      </c>
      <c r="Z496" s="26"/>
      <c r="AA496" s="26"/>
      <c r="AB496" s="26"/>
      <c r="AC496" s="26"/>
      <c r="AD496" s="26"/>
      <c r="AE496" s="26"/>
      <c r="AF496" s="26">
        <v>-1</v>
      </c>
      <c r="AG496" s="26">
        <v>-1</v>
      </c>
      <c r="AH496" s="26"/>
      <c r="AI496" s="26">
        <v>-1</v>
      </c>
      <c r="AJ496" s="26">
        <v>-1</v>
      </c>
      <c r="AK496" s="26"/>
      <c r="AL496" s="26">
        <v>-1</v>
      </c>
      <c r="AM496" s="26"/>
      <c r="AN496" s="26">
        <v>-1</v>
      </c>
      <c r="AO496" s="26">
        <v>-1</v>
      </c>
      <c r="AP496" s="26"/>
      <c r="AQ496" s="26">
        <v>-1</v>
      </c>
      <c r="AR496" s="26"/>
      <c r="AS496" s="26">
        <v>-2</v>
      </c>
      <c r="AT496" s="26">
        <v>-1</v>
      </c>
      <c r="AU496" s="46" t="e">
        <f t="shared" si="13"/>
        <v>#REF!</v>
      </c>
      <c r="AV496" s="35">
        <f t="shared" si="14"/>
        <v>19</v>
      </c>
      <c r="AW496" s="35" t="e">
        <f>(O496*#REF!)+(P496*#REF!)+(Q496*#REF!)+(R496*#REF!)+(S496*#REF!)+(T496*#REF!)+(U496*#REF!)+(V496*#REF!)+(W496*#REF!)+(X496*#REF!)+(Y496*#REF!)+(Z496*#REF!)+(AA496*#REF!)+(AB496*#REF!)+(AC496*#REF!)+(AD496*#REF!)+(AE496*#REF!)+(AF496*#REF!)+(AG496*#REF!)+(AH496*#REF!)+(AI496*#REF!)+(AJ496*#REF!)+(AK496*#REF!)+(AL496*#REF!)+(AM496*#REF!)+(AN496*#REF!)+(AO496*#REF!)+(AP496*#REF!)+(AQ496*#REF!)+(AR496*#REF!)+(AS496*#REF!)+(AT496*#REF!)</f>
        <v>#REF!</v>
      </c>
      <c r="AX496" s="35" t="e">
        <f>#REF!+#REF!+#REF!+#REF!+#REF!+#REF!+#REF!+#REF!+#REF!+#REF!+#REF!+#REF!+#REF!+#REF!+#REF!+#REF!+#REF!+#REF!+#REF!</f>
        <v>#REF!</v>
      </c>
      <c r="AY496" s="45" t="s">
        <v>92</v>
      </c>
      <c r="AZ496" s="45" t="s">
        <v>92</v>
      </c>
      <c r="BA496" s="45" t="s">
        <v>93</v>
      </c>
      <c r="BB496" s="45"/>
      <c r="BC496" s="45"/>
      <c r="BD496" s="45" t="s">
        <v>94</v>
      </c>
      <c r="BE496" s="26"/>
      <c r="BF496" s="26"/>
      <c r="BG496" s="26"/>
      <c r="BH496" s="26" t="s">
        <v>84</v>
      </c>
      <c r="BI496" s="26" t="s">
        <v>254</v>
      </c>
      <c r="BJ496" s="26" t="s">
        <v>150</v>
      </c>
      <c r="BK496" s="26"/>
      <c r="BL496" s="26" t="s">
        <v>895</v>
      </c>
      <c r="BM496" s="26"/>
      <c r="BN496" s="26" t="s">
        <v>128</v>
      </c>
      <c r="BO496" s="26"/>
      <c r="BP496" s="26">
        <v>1</v>
      </c>
      <c r="BQ496" s="26"/>
      <c r="BR496" s="26">
        <v>1</v>
      </c>
      <c r="BS496" s="26">
        <v>1</v>
      </c>
      <c r="BT496" s="26"/>
      <c r="BU496" s="42" t="s">
        <v>1284</v>
      </c>
      <c r="BV496" s="26"/>
      <c r="BW496" s="26"/>
    </row>
    <row r="497" spans="1:75" ht="45" x14ac:dyDescent="0.25">
      <c r="A497" s="24" t="s">
        <v>75</v>
      </c>
      <c r="B497" s="37" t="s">
        <v>76</v>
      </c>
      <c r="C497" s="39">
        <v>25896</v>
      </c>
      <c r="D497" s="40">
        <v>710</v>
      </c>
      <c r="E497" s="26">
        <v>2272</v>
      </c>
      <c r="F497" s="26"/>
      <c r="G497" s="42" t="s">
        <v>78</v>
      </c>
      <c r="H497" s="43"/>
      <c r="I497" s="44" t="s">
        <v>137</v>
      </c>
      <c r="J497" s="45" t="s">
        <v>80</v>
      </c>
      <c r="K497" s="41" t="s">
        <v>1334</v>
      </c>
      <c r="L497" s="26" t="s">
        <v>81</v>
      </c>
      <c r="M497" s="26" t="s">
        <v>82</v>
      </c>
      <c r="N497" s="26" t="s">
        <v>150</v>
      </c>
      <c r="O497" s="26">
        <v>-1</v>
      </c>
      <c r="P497" s="26">
        <v>-1</v>
      </c>
      <c r="Q497" s="26">
        <v>-1</v>
      </c>
      <c r="R497" s="26">
        <v>-1</v>
      </c>
      <c r="S497" s="26">
        <v>1</v>
      </c>
      <c r="T497" s="26">
        <v>0</v>
      </c>
      <c r="U497" s="26">
        <v>1</v>
      </c>
      <c r="V497" s="26"/>
      <c r="W497" s="26">
        <v>-1</v>
      </c>
      <c r="X497" s="26">
        <v>-1</v>
      </c>
      <c r="Y497" s="26">
        <v>-1</v>
      </c>
      <c r="Z497" s="26"/>
      <c r="AA497" s="26"/>
      <c r="AB497" s="26"/>
      <c r="AC497" s="26"/>
      <c r="AD497" s="26"/>
      <c r="AE497" s="26"/>
      <c r="AF497" s="26"/>
      <c r="AG497" s="26">
        <v>-2</v>
      </c>
      <c r="AH497" s="26"/>
      <c r="AI497" s="26">
        <v>-2</v>
      </c>
      <c r="AJ497" s="26"/>
      <c r="AK497" s="26"/>
      <c r="AL497" s="26"/>
      <c r="AM497" s="26"/>
      <c r="AN497" s="26"/>
      <c r="AO497" s="26"/>
      <c r="AP497" s="26">
        <v>-1</v>
      </c>
      <c r="AQ497" s="26">
        <v>0</v>
      </c>
      <c r="AR497" s="26"/>
      <c r="AS497" s="26">
        <v>-1</v>
      </c>
      <c r="AT497" s="26">
        <v>-1</v>
      </c>
      <c r="AU497" s="46" t="e">
        <f t="shared" si="13"/>
        <v>#REF!</v>
      </c>
      <c r="AV497" s="35">
        <f t="shared" si="14"/>
        <v>16</v>
      </c>
      <c r="AW497" s="35" t="e">
        <f>(O497*#REF!)+(P497*#REF!)+(Q497*#REF!)+(R497*#REF!)+(S497*#REF!)+(T497*#REF!)+(U497*#REF!)+(V497*#REF!)+(W497*#REF!)+(X497*#REF!)+(Y497*#REF!)+(Z497*#REF!)+(AA497*#REF!)+(AB497*#REF!)+(AC497*#REF!)+(AD497*#REF!)+(AE497*#REF!)+(AF497*#REF!)+(AG497*#REF!)+(AH497*#REF!)+(AI497*#REF!)+(AJ497*#REF!)+(AK497*#REF!)+(AL497*#REF!)+(AM497*#REF!)+(AN497*#REF!)+(AO497*#REF!)+(AP497*#REF!)+(AQ497*#REF!)+(AR497*#REF!)+(AS497*#REF!)+(AT497*#REF!)</f>
        <v>#REF!</v>
      </c>
      <c r="AX497" s="35" t="e">
        <f>#REF!+#REF!+#REF!+#REF!+#REF!+#REF!+#REF!+#REF!+#REF!+#REF!+#REF!+#REF!+#REF!+#REF!+#REF!+#REF!</f>
        <v>#REF!</v>
      </c>
      <c r="AY497" s="45"/>
      <c r="AZ497" s="45" t="s">
        <v>92</v>
      </c>
      <c r="BA497" s="45" t="s">
        <v>93</v>
      </c>
      <c r="BB497" s="45"/>
      <c r="BC497" s="45"/>
      <c r="BD497" s="45"/>
      <c r="BE497" s="26"/>
      <c r="BF497" s="26"/>
      <c r="BG497" s="26"/>
      <c r="BH497" s="26" t="s">
        <v>198</v>
      </c>
      <c r="BI497" s="26" t="s">
        <v>289</v>
      </c>
      <c r="BJ497" s="26" t="s">
        <v>150</v>
      </c>
      <c r="BK497" s="26"/>
      <c r="BL497" s="26" t="s">
        <v>588</v>
      </c>
      <c r="BM497" s="26"/>
      <c r="BN497" s="26" t="s">
        <v>814</v>
      </c>
      <c r="BO497" s="26"/>
      <c r="BP497" s="26">
        <v>2</v>
      </c>
      <c r="BQ497" s="26"/>
      <c r="BR497" s="26">
        <v>1</v>
      </c>
      <c r="BS497" s="26"/>
      <c r="BT497" s="26"/>
      <c r="BU497" s="42"/>
      <c r="BV497" s="26"/>
      <c r="BW497" s="26"/>
    </row>
    <row r="498" spans="1:75" ht="78.75" x14ac:dyDescent="0.25">
      <c r="A498" s="24" t="s">
        <v>75</v>
      </c>
      <c r="B498" s="37" t="s">
        <v>76</v>
      </c>
      <c r="C498" s="39">
        <v>25897</v>
      </c>
      <c r="D498" s="40">
        <v>711</v>
      </c>
      <c r="E498" s="26">
        <v>2276</v>
      </c>
      <c r="F498" s="26"/>
      <c r="G498" s="42" t="s">
        <v>100</v>
      </c>
      <c r="H498" s="43" t="s">
        <v>79</v>
      </c>
      <c r="I498" s="44" t="s">
        <v>101</v>
      </c>
      <c r="J498" s="45"/>
      <c r="K498" s="41" t="s">
        <v>1334</v>
      </c>
      <c r="L498" s="26" t="s">
        <v>133</v>
      </c>
      <c r="M498" s="26" t="s">
        <v>178</v>
      </c>
      <c r="N498" s="26" t="s">
        <v>612</v>
      </c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46" t="e">
        <f t="shared" si="13"/>
        <v>#REF!</v>
      </c>
      <c r="AV498" s="35">
        <f t="shared" si="14"/>
        <v>0</v>
      </c>
      <c r="AW498" s="35" t="e">
        <f>(O498*#REF!)+(P498*#REF!)+(Q498*#REF!)+(R498*#REF!)+(S498*#REF!)+(T498*#REF!)+(U498*#REF!)+(V498*#REF!)+(W498*#REF!)+(X498*#REF!)+(Y498*#REF!)+(Z498*#REF!)+(AA498*#REF!)+(AB498*#REF!)+(AC498*#REF!)+(AD498*#REF!)+(AE498*#REF!)+(AF498*#REF!)+(AG498*#REF!)+(AH498*#REF!)+(AI498*#REF!)+(AJ498*#REF!)+(AK498*#REF!)+(AL498*#REF!)+(AM498*#REF!)+(AN498*#REF!)+(AO498*#REF!)+(AP498*#REF!)+(AQ498*#REF!)+(AR498*#REF!)+(AS498*#REF!)+(AT498*#REF!)</f>
        <v>#REF!</v>
      </c>
      <c r="AX498" s="35">
        <f>O133+P133+S133+X133+Y133+AF133+AG133+AQ133+AS133+AT133</f>
        <v>-6</v>
      </c>
      <c r="AY498" s="45"/>
      <c r="AZ498" s="45"/>
      <c r="BA498" s="45"/>
      <c r="BB498" s="45"/>
      <c r="BC498" s="45"/>
      <c r="BD498" s="45"/>
      <c r="BE498" s="26"/>
      <c r="BF498" s="26"/>
      <c r="BG498" s="26"/>
      <c r="BH498" s="26"/>
      <c r="BI498" s="26"/>
      <c r="BJ498" s="26"/>
      <c r="BK498" s="26"/>
      <c r="BL498" s="26"/>
      <c r="BM498" s="26" t="s">
        <v>879</v>
      </c>
      <c r="BN498" s="26" t="s">
        <v>861</v>
      </c>
      <c r="BO498" s="26" t="s">
        <v>1285</v>
      </c>
      <c r="BP498" s="26"/>
      <c r="BQ498" s="26"/>
      <c r="BR498" s="26"/>
      <c r="BS498" s="26"/>
      <c r="BT498" s="26"/>
      <c r="BU498" s="42" t="s">
        <v>1286</v>
      </c>
      <c r="BV498" s="26" t="s">
        <v>1287</v>
      </c>
      <c r="BW498" s="26"/>
    </row>
    <row r="499" spans="1:75" ht="56.25" x14ac:dyDescent="0.25">
      <c r="A499" s="24" t="s">
        <v>75</v>
      </c>
      <c r="B499" s="37" t="s">
        <v>76</v>
      </c>
      <c r="C499" s="50" t="s">
        <v>131</v>
      </c>
      <c r="D499" s="40">
        <v>712</v>
      </c>
      <c r="E499" s="26"/>
      <c r="F499" s="26"/>
      <c r="G499" s="42" t="s">
        <v>100</v>
      </c>
      <c r="H499" s="43"/>
      <c r="I499" s="44" t="s">
        <v>132</v>
      </c>
      <c r="J499" s="45"/>
      <c r="K499" s="41" t="s">
        <v>1334</v>
      </c>
      <c r="L499" s="26" t="s">
        <v>133</v>
      </c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46"/>
      <c r="AV499" s="35"/>
      <c r="AW499" s="35"/>
      <c r="AX499" s="35"/>
      <c r="AY499" s="45"/>
      <c r="AZ499" s="45"/>
      <c r="BA499" s="45"/>
      <c r="BB499" s="45"/>
      <c r="BC499" s="45"/>
      <c r="BD499" s="45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42"/>
      <c r="BV499" s="51" t="s">
        <v>1288</v>
      </c>
      <c r="BW499" s="26"/>
    </row>
    <row r="500" spans="1:75" ht="56.25" x14ac:dyDescent="0.25">
      <c r="A500" s="24" t="s">
        <v>75</v>
      </c>
      <c r="B500" s="37" t="s">
        <v>76</v>
      </c>
      <c r="C500" s="39">
        <v>25898</v>
      </c>
      <c r="D500" s="40">
        <v>713</v>
      </c>
      <c r="E500" s="26" t="s">
        <v>1289</v>
      </c>
      <c r="F500" s="26"/>
      <c r="G500" s="42" t="s">
        <v>113</v>
      </c>
      <c r="H500" s="43"/>
      <c r="I500" s="44" t="s">
        <v>175</v>
      </c>
      <c r="J500" s="45"/>
      <c r="K500" s="41" t="s">
        <v>1334</v>
      </c>
      <c r="L500" s="26" t="s">
        <v>81</v>
      </c>
      <c r="M500" s="26" t="s">
        <v>82</v>
      </c>
      <c r="N500" s="26" t="s">
        <v>150</v>
      </c>
      <c r="O500" s="26">
        <v>1</v>
      </c>
      <c r="P500" s="26">
        <v>1</v>
      </c>
      <c r="Q500" s="26">
        <v>1</v>
      </c>
      <c r="R500" s="26">
        <v>1</v>
      </c>
      <c r="S500" s="26">
        <v>0</v>
      </c>
      <c r="T500" s="26"/>
      <c r="U500" s="26"/>
      <c r="V500" s="26">
        <v>1</v>
      </c>
      <c r="W500" s="26">
        <v>1</v>
      </c>
      <c r="X500" s="26">
        <v>1</v>
      </c>
      <c r="Y500" s="26">
        <v>1</v>
      </c>
      <c r="Z500" s="26"/>
      <c r="AA500" s="26">
        <v>1</v>
      </c>
      <c r="AB500" s="26">
        <v>0</v>
      </c>
      <c r="AC500" s="26">
        <v>0</v>
      </c>
      <c r="AD500" s="26">
        <v>1</v>
      </c>
      <c r="AE500" s="26">
        <v>1</v>
      </c>
      <c r="AF500" s="26"/>
      <c r="AG500" s="26">
        <v>1</v>
      </c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>
        <v>1</v>
      </c>
      <c r="AT500" s="26">
        <v>1</v>
      </c>
      <c r="AU500" s="46" t="e">
        <f t="shared" si="13"/>
        <v>#REF!</v>
      </c>
      <c r="AV500" s="35">
        <f t="shared" si="14"/>
        <v>17</v>
      </c>
      <c r="AW500" s="35" t="e">
        <f>(O500*#REF!)+(P500*#REF!)+(Q500*#REF!)+(R500*#REF!)+(S500*#REF!)+(T500*#REF!)+(U500*#REF!)+(V500*#REF!)+(W500*#REF!)+(X500*#REF!)+(Y500*#REF!)+(Z500*#REF!)+(AA500*#REF!)+(AB500*#REF!)+(AC500*#REF!)+(AD500*#REF!)+(AE500*#REF!)+(AF500*#REF!)+(AG500*#REF!)+(AH500*#REF!)+(AI500*#REF!)+(AJ500*#REF!)+(AK500*#REF!)+(AL500*#REF!)+(AM500*#REF!)+(AN500*#REF!)+(AO500*#REF!)+(AP500*#REF!)+(AQ500*#REF!)+(AR500*#REF!)+(AS500*#REF!)+(AT500*#REF!)</f>
        <v>#REF!</v>
      </c>
      <c r="AX500" s="35" t="e">
        <f>#REF!+#REF!+#REF!+#REF!+#REF!+#REF!+#REF!+#REF!+#REF!+#REF!+#REF!+#REF!+#REF!+#REF!+#REF!+#REF!+#REF!</f>
        <v>#REF!</v>
      </c>
      <c r="AY500" s="45"/>
      <c r="AZ500" s="45" t="s">
        <v>411</v>
      </c>
      <c r="BA500" s="45"/>
      <c r="BB500" s="45"/>
      <c r="BC500" s="45"/>
      <c r="BD500" s="45"/>
      <c r="BE500" s="26"/>
      <c r="BF500" s="26"/>
      <c r="BG500" s="26"/>
      <c r="BH500" s="26" t="s">
        <v>95</v>
      </c>
      <c r="BI500" s="26" t="s">
        <v>96</v>
      </c>
      <c r="BJ500" s="26" t="s">
        <v>102</v>
      </c>
      <c r="BK500" s="26"/>
      <c r="BL500" s="26" t="s">
        <v>528</v>
      </c>
      <c r="BM500" s="26" t="s">
        <v>1290</v>
      </c>
      <c r="BN500" s="26" t="s">
        <v>128</v>
      </c>
      <c r="BO500" s="26"/>
      <c r="BP500" s="26">
        <v>2</v>
      </c>
      <c r="BQ500" s="26">
        <v>2</v>
      </c>
      <c r="BR500" s="26"/>
      <c r="BS500" s="26"/>
      <c r="BT500" s="26" t="s">
        <v>824</v>
      </c>
      <c r="BU500" s="42" t="s">
        <v>1291</v>
      </c>
      <c r="BV500" s="26"/>
      <c r="BW500" s="26" t="s">
        <v>1292</v>
      </c>
    </row>
    <row r="501" spans="1:75" ht="90" x14ac:dyDescent="0.25">
      <c r="A501" s="24" t="s">
        <v>75</v>
      </c>
      <c r="B501" s="37" t="s">
        <v>76</v>
      </c>
      <c r="C501" s="39">
        <v>25899</v>
      </c>
      <c r="D501" s="40">
        <v>714</v>
      </c>
      <c r="E501" s="26">
        <v>2285</v>
      </c>
      <c r="F501" s="26"/>
      <c r="G501" s="42" t="s">
        <v>100</v>
      </c>
      <c r="H501" s="43" t="s">
        <v>79</v>
      </c>
      <c r="I501" s="44" t="s">
        <v>101</v>
      </c>
      <c r="J501" s="45"/>
      <c r="K501" s="41" t="s">
        <v>1334</v>
      </c>
      <c r="L501" s="26" t="s">
        <v>133</v>
      </c>
      <c r="M501" s="26" t="s">
        <v>178</v>
      </c>
      <c r="N501" s="26" t="s">
        <v>182</v>
      </c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46" t="e">
        <f t="shared" si="13"/>
        <v>#REF!</v>
      </c>
      <c r="AV501" s="35">
        <f t="shared" si="14"/>
        <v>0</v>
      </c>
      <c r="AW501" s="35" t="e">
        <f>(O501*#REF!)+(P501*#REF!)+(Q501*#REF!)+(R501*#REF!)+(S501*#REF!)+(T501*#REF!)+(U501*#REF!)+(V501*#REF!)+(W501*#REF!)+(X501*#REF!)+(Y501*#REF!)+(Z501*#REF!)+(AA501*#REF!)+(AB501*#REF!)+(AC501*#REF!)+(AD501*#REF!)+(AE501*#REF!)+(AF501*#REF!)+(AG501*#REF!)+(AH501*#REF!)+(AI501*#REF!)+(AJ501*#REF!)+(AK501*#REF!)+(AL501*#REF!)+(AM501*#REF!)+(AN501*#REF!)+(AO501*#REF!)+(AP501*#REF!)+(AQ501*#REF!)+(AR501*#REF!)+(AS501*#REF!)+(AT501*#REF!)</f>
        <v>#REF!</v>
      </c>
      <c r="AX501" s="35">
        <f>O135+P135+S135+X135+Y135+AF135+AG135+AQ135+AS135+AT135</f>
        <v>-5</v>
      </c>
      <c r="AY501" s="45"/>
      <c r="AZ501" s="45"/>
      <c r="BA501" s="45"/>
      <c r="BB501" s="45"/>
      <c r="BC501" s="45"/>
      <c r="BD501" s="45"/>
      <c r="BE501" s="26"/>
      <c r="BF501" s="26"/>
      <c r="BG501" s="26"/>
      <c r="BH501" s="26"/>
      <c r="BI501" s="26"/>
      <c r="BJ501" s="26"/>
      <c r="BK501" s="26"/>
      <c r="BL501" s="26"/>
      <c r="BM501" s="26" t="s">
        <v>1293</v>
      </c>
      <c r="BN501" s="26" t="s">
        <v>86</v>
      </c>
      <c r="BO501" s="26"/>
      <c r="BP501" s="26"/>
      <c r="BQ501" s="26"/>
      <c r="BR501" s="26"/>
      <c r="BS501" s="26"/>
      <c r="BT501" s="26"/>
      <c r="BU501" s="42" t="s">
        <v>1294</v>
      </c>
      <c r="BV501" s="26" t="s">
        <v>802</v>
      </c>
      <c r="BW501" s="26"/>
    </row>
    <row r="502" spans="1:75" ht="78.75" x14ac:dyDescent="0.25">
      <c r="A502" s="24" t="s">
        <v>75</v>
      </c>
      <c r="B502" s="37" t="s">
        <v>76</v>
      </c>
      <c r="C502" s="39">
        <v>25900</v>
      </c>
      <c r="D502" s="40">
        <v>715</v>
      </c>
      <c r="E502" s="26">
        <v>2308</v>
      </c>
      <c r="F502" s="26"/>
      <c r="G502" s="42" t="s">
        <v>281</v>
      </c>
      <c r="H502" s="43"/>
      <c r="I502" s="44" t="s">
        <v>175</v>
      </c>
      <c r="J502" s="45"/>
      <c r="K502" s="41" t="s">
        <v>1334</v>
      </c>
      <c r="L502" s="26" t="s">
        <v>81</v>
      </c>
      <c r="M502" s="26" t="s">
        <v>126</v>
      </c>
      <c r="N502" s="26" t="s">
        <v>269</v>
      </c>
      <c r="O502" s="26">
        <v>1</v>
      </c>
      <c r="P502" s="26">
        <v>1</v>
      </c>
      <c r="Q502" s="26">
        <v>1</v>
      </c>
      <c r="R502" s="26">
        <v>1</v>
      </c>
      <c r="S502" s="26">
        <v>1</v>
      </c>
      <c r="T502" s="26">
        <v>1</v>
      </c>
      <c r="U502" s="26">
        <v>1</v>
      </c>
      <c r="V502" s="26"/>
      <c r="W502" s="26">
        <v>1</v>
      </c>
      <c r="X502" s="26">
        <v>1</v>
      </c>
      <c r="Y502" s="26">
        <v>1</v>
      </c>
      <c r="Z502" s="26"/>
      <c r="AA502" s="26">
        <v>0</v>
      </c>
      <c r="AB502" s="26">
        <v>1</v>
      </c>
      <c r="AC502" s="26">
        <v>0</v>
      </c>
      <c r="AD502" s="26">
        <v>-1</v>
      </c>
      <c r="AE502" s="26">
        <v>0</v>
      </c>
      <c r="AF502" s="26">
        <v>1</v>
      </c>
      <c r="AG502" s="26">
        <v>-1</v>
      </c>
      <c r="AH502" s="26">
        <v>1</v>
      </c>
      <c r="AI502" s="26">
        <v>-1</v>
      </c>
      <c r="AJ502" s="26">
        <v>-1</v>
      </c>
      <c r="AK502" s="26"/>
      <c r="AL502" s="26">
        <v>1</v>
      </c>
      <c r="AM502" s="26">
        <v>0</v>
      </c>
      <c r="AN502" s="26">
        <v>-1</v>
      </c>
      <c r="AO502" s="26">
        <v>-1</v>
      </c>
      <c r="AP502" s="26">
        <v>-1</v>
      </c>
      <c r="AQ502" s="26">
        <v>1</v>
      </c>
      <c r="AR502" s="26">
        <v>1</v>
      </c>
      <c r="AS502" s="26">
        <v>1</v>
      </c>
      <c r="AT502" s="26">
        <v>1</v>
      </c>
      <c r="AU502" s="46" t="e">
        <f t="shared" si="13"/>
        <v>#REF!</v>
      </c>
      <c r="AV502" s="35">
        <f t="shared" si="14"/>
        <v>29</v>
      </c>
      <c r="AW502" s="35" t="e">
        <f>(O502*#REF!)+(P502*#REF!)+(Q502*#REF!)+(R502*#REF!)+(S502*#REF!)+(T502*#REF!)+(U502*#REF!)+(V502*#REF!)+(W502*#REF!)+(X502*#REF!)+(Y502*#REF!)+(Z502*#REF!)+(AA502*#REF!)+(AB502*#REF!)+(AC502*#REF!)+(AD502*#REF!)+(AE502*#REF!)+(AF502*#REF!)+(AG502*#REF!)+(AH502*#REF!)+(AI502*#REF!)+(AJ502*#REF!)+(AK502*#REF!)+(AL502*#REF!)+(AM502*#REF!)+(AN502*#REF!)+(AO502*#REF!)+(AP502*#REF!)+(AQ502*#REF!)+(AR502*#REF!)+(AS502*#REF!)+(AT502*#REF!)</f>
        <v>#REF!</v>
      </c>
      <c r="AX502" s="35" t="e">
        <f>#REF!+#REF!+#REF!+#REF!+#REF!+#REF!+#REF!+#REF!+#REF!+#REF!+#REF!+#REF!+#REF!+#REF!+#REF!+#REF!+#REF!+#REF!+#REF!+#REF!+#REF!+#REF!+#REF!+#REF!+#REF!+#REF!+#REF!+#REF!</f>
        <v>#REF!</v>
      </c>
      <c r="AY502" s="45" t="s">
        <v>115</v>
      </c>
      <c r="AZ502" s="45" t="s">
        <v>263</v>
      </c>
      <c r="BA502" s="45" t="s">
        <v>93</v>
      </c>
      <c r="BB502" s="45" t="s">
        <v>592</v>
      </c>
      <c r="BC502" s="45"/>
      <c r="BD502" s="45"/>
      <c r="BE502" s="26" t="s">
        <v>198</v>
      </c>
      <c r="BF502" s="26"/>
      <c r="BG502" s="26"/>
      <c r="BH502" s="26" t="s">
        <v>95</v>
      </c>
      <c r="BI502" s="26" t="s">
        <v>335</v>
      </c>
      <c r="BJ502" s="26" t="s">
        <v>102</v>
      </c>
      <c r="BK502" s="26" t="s">
        <v>397</v>
      </c>
      <c r="BL502" s="26" t="s">
        <v>344</v>
      </c>
      <c r="BM502" s="26"/>
      <c r="BN502" s="26" t="s">
        <v>128</v>
      </c>
      <c r="BO502" s="26"/>
      <c r="BP502" s="26">
        <v>2</v>
      </c>
      <c r="BQ502" s="26">
        <v>2</v>
      </c>
      <c r="BR502" s="26">
        <v>2</v>
      </c>
      <c r="BS502" s="26">
        <v>2</v>
      </c>
      <c r="BT502" s="26" t="s">
        <v>824</v>
      </c>
      <c r="BU502" s="42" t="s">
        <v>1295</v>
      </c>
      <c r="BV502" s="26" t="s">
        <v>1296</v>
      </c>
      <c r="BW502" s="26"/>
    </row>
    <row r="503" spans="1:75" ht="45" x14ac:dyDescent="0.25">
      <c r="A503" s="24" t="s">
        <v>75</v>
      </c>
      <c r="B503" s="37" t="s">
        <v>76</v>
      </c>
      <c r="C503" s="39">
        <v>25901</v>
      </c>
      <c r="D503" s="40">
        <v>716</v>
      </c>
      <c r="E503" s="26">
        <v>2290</v>
      </c>
      <c r="F503" s="26"/>
      <c r="G503" s="42" t="s">
        <v>78</v>
      </c>
      <c r="H503" s="43" t="s">
        <v>79</v>
      </c>
      <c r="I503" s="44" t="s">
        <v>79</v>
      </c>
      <c r="J503" s="45" t="s">
        <v>80</v>
      </c>
      <c r="K503" s="41" t="s">
        <v>1334</v>
      </c>
      <c r="L503" s="26" t="s">
        <v>81</v>
      </c>
      <c r="M503" s="26" t="s">
        <v>82</v>
      </c>
      <c r="N503" s="26" t="s">
        <v>150</v>
      </c>
      <c r="O503" s="26"/>
      <c r="P503" s="26"/>
      <c r="Q503" s="26">
        <v>-1</v>
      </c>
      <c r="R503" s="26"/>
      <c r="S503" s="26">
        <v>-1</v>
      </c>
      <c r="T503" s="26">
        <v>1</v>
      </c>
      <c r="U503" s="26">
        <v>0</v>
      </c>
      <c r="V503" s="26"/>
      <c r="W503" s="26">
        <v>-1</v>
      </c>
      <c r="X503" s="26">
        <v>-1</v>
      </c>
      <c r="Y503" s="26"/>
      <c r="Z503" s="26"/>
      <c r="AA503" s="26">
        <v>-1</v>
      </c>
      <c r="AB503" s="26">
        <v>-1</v>
      </c>
      <c r="AC503" s="26">
        <v>-1</v>
      </c>
      <c r="AD503" s="26">
        <v>-1</v>
      </c>
      <c r="AE503" s="26">
        <v>-1</v>
      </c>
      <c r="AF503" s="26">
        <v>-1</v>
      </c>
      <c r="AG503" s="26">
        <v>-2</v>
      </c>
      <c r="AH503" s="26"/>
      <c r="AI503" s="26">
        <v>-1</v>
      </c>
      <c r="AJ503" s="26"/>
      <c r="AK503" s="26"/>
      <c r="AL503" s="26">
        <v>-1</v>
      </c>
      <c r="AM503" s="26"/>
      <c r="AN503" s="26"/>
      <c r="AO503" s="26"/>
      <c r="AP503" s="26">
        <v>-1</v>
      </c>
      <c r="AQ503" s="26">
        <v>-1</v>
      </c>
      <c r="AR503" s="26"/>
      <c r="AS503" s="26">
        <v>1</v>
      </c>
      <c r="AT503" s="26">
        <v>0</v>
      </c>
      <c r="AU503" s="46" t="e">
        <f t="shared" si="13"/>
        <v>#REF!</v>
      </c>
      <c r="AV503" s="35">
        <f t="shared" si="14"/>
        <v>19</v>
      </c>
      <c r="AW503" s="35" t="e">
        <f>(O503*#REF!)+(P503*#REF!)+(Q503*#REF!)+(R503*#REF!)+(S503*#REF!)+(T503*#REF!)+(U503*#REF!)+(V503*#REF!)+(W503*#REF!)+(X503*#REF!)+(Y503*#REF!)+(Z503*#REF!)+(AA503*#REF!)+(AB503*#REF!)+(AC503*#REF!)+(AD503*#REF!)+(AE503*#REF!)+(AF503*#REF!)+(AG503*#REF!)+(AH503*#REF!)+(AI503*#REF!)+(AJ503*#REF!)+(AK503*#REF!)+(AL503*#REF!)+(AM503*#REF!)+(AN503*#REF!)+(AO503*#REF!)+(AP503*#REF!)+(AQ503*#REF!)+(AR503*#REF!)+(AS503*#REF!)+(AT503*#REF!)</f>
        <v>#REF!</v>
      </c>
      <c r="AX503" s="35" t="e">
        <f>#REF!+#REF!+#REF!+#REF!+#REF!+#REF!+#REF!+#REF!+#REF!+#REF!+#REF!+#REF!+#REF!+#REF!+#REF!+#REF!+#REF!+#REF!+#REF!</f>
        <v>#REF!</v>
      </c>
      <c r="AY503" s="45" t="s">
        <v>576</v>
      </c>
      <c r="AZ503" s="45" t="s">
        <v>1297</v>
      </c>
      <c r="BA503" s="45" t="s">
        <v>93</v>
      </c>
      <c r="BB503" s="45"/>
      <c r="BC503" s="45"/>
      <c r="BD503" s="45" t="s">
        <v>94</v>
      </c>
      <c r="BE503" s="26"/>
      <c r="BF503" s="26"/>
      <c r="BG503" s="26"/>
      <c r="BH503" s="26" t="s">
        <v>198</v>
      </c>
      <c r="BI503" s="26" t="s">
        <v>289</v>
      </c>
      <c r="BJ503" s="26" t="s">
        <v>150</v>
      </c>
      <c r="BK503" s="26"/>
      <c r="BL503" s="26"/>
      <c r="BM503" s="26"/>
      <c r="BN503" s="26" t="s">
        <v>128</v>
      </c>
      <c r="BO503" s="26"/>
      <c r="BP503" s="26">
        <v>2</v>
      </c>
      <c r="BQ503" s="26"/>
      <c r="BR503" s="26">
        <v>2</v>
      </c>
      <c r="BS503" s="26"/>
      <c r="BT503" s="26"/>
      <c r="BU503" s="42" t="s">
        <v>555</v>
      </c>
      <c r="BV503" s="26" t="s">
        <v>1298</v>
      </c>
      <c r="BW503" s="26"/>
    </row>
    <row r="504" spans="1:75" ht="67.5" x14ac:dyDescent="0.25">
      <c r="A504" s="24" t="s">
        <v>75</v>
      </c>
      <c r="B504" s="37" t="s">
        <v>76</v>
      </c>
      <c r="C504" s="39">
        <v>25902</v>
      </c>
      <c r="D504" s="40">
        <v>717</v>
      </c>
      <c r="E504" s="26">
        <v>2293</v>
      </c>
      <c r="F504" s="26"/>
      <c r="G504" s="42" t="s">
        <v>100</v>
      </c>
      <c r="H504" s="43"/>
      <c r="I504" s="44" t="s">
        <v>132</v>
      </c>
      <c r="J504" s="45"/>
      <c r="K504" s="41" t="s">
        <v>1334</v>
      </c>
      <c r="L504" s="26" t="s">
        <v>133</v>
      </c>
      <c r="M504" s="26" t="s">
        <v>178</v>
      </c>
      <c r="N504" s="26" t="s">
        <v>524</v>
      </c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46" t="e">
        <f t="shared" si="13"/>
        <v>#REF!</v>
      </c>
      <c r="AV504" s="35">
        <f t="shared" si="14"/>
        <v>0</v>
      </c>
      <c r="AW504" s="35" t="e">
        <f>(O504*#REF!)+(P504*#REF!)+(Q504*#REF!)+(R504*#REF!)+(S504*#REF!)+(T504*#REF!)+(U504*#REF!)+(V504*#REF!)+(W504*#REF!)+(X504*#REF!)+(Y504*#REF!)+(Z504*#REF!)+(AA504*#REF!)+(AB504*#REF!)+(AC504*#REF!)+(AD504*#REF!)+(AE504*#REF!)+(AF504*#REF!)+(AG504*#REF!)+(AH504*#REF!)+(AI504*#REF!)+(AJ504*#REF!)+(AK504*#REF!)+(AL504*#REF!)+(AM504*#REF!)+(AN504*#REF!)+(AO504*#REF!)+(AP504*#REF!)+(AQ504*#REF!)+(AR504*#REF!)+(AS504*#REF!)+(AT504*#REF!)</f>
        <v>#REF!</v>
      </c>
      <c r="AX504" s="35">
        <f>O138+P138+S138+X138+Y138+AF138+AG138+AQ138+AS138+AT138</f>
        <v>0</v>
      </c>
      <c r="AY504" s="45"/>
      <c r="AZ504" s="45"/>
      <c r="BA504" s="45"/>
      <c r="BB504" s="45"/>
      <c r="BC504" s="45"/>
      <c r="BD504" s="45"/>
      <c r="BE504" s="26"/>
      <c r="BF504" s="26"/>
      <c r="BG504" s="26"/>
      <c r="BH504" s="26"/>
      <c r="BI504" s="26"/>
      <c r="BJ504" s="26"/>
      <c r="BK504" s="26"/>
      <c r="BL504" s="26"/>
      <c r="BM504" s="26" t="s">
        <v>879</v>
      </c>
      <c r="BN504" s="26" t="s">
        <v>856</v>
      </c>
      <c r="BO504" s="26" t="s">
        <v>1299</v>
      </c>
      <c r="BP504" s="26"/>
      <c r="BQ504" s="26"/>
      <c r="BR504" s="26"/>
      <c r="BS504" s="26"/>
      <c r="BT504" s="26"/>
      <c r="BU504" s="42" t="s">
        <v>1300</v>
      </c>
      <c r="BV504" s="26"/>
      <c r="BW504" s="26"/>
    </row>
    <row r="505" spans="1:75" ht="146.25" x14ac:dyDescent="0.25">
      <c r="A505" s="24" t="s">
        <v>75</v>
      </c>
      <c r="B505" s="37" t="s">
        <v>76</v>
      </c>
      <c r="C505" s="39">
        <v>25903</v>
      </c>
      <c r="D505" s="40" t="s">
        <v>1301</v>
      </c>
      <c r="E505" s="26">
        <v>2321</v>
      </c>
      <c r="F505" s="26">
        <v>1</v>
      </c>
      <c r="G505" s="42" t="s">
        <v>113</v>
      </c>
      <c r="H505" s="43"/>
      <c r="I505" s="44" t="s">
        <v>175</v>
      </c>
      <c r="J505" s="45"/>
      <c r="K505" s="41" t="s">
        <v>1334</v>
      </c>
      <c r="L505" s="26"/>
      <c r="M505" s="26" t="s">
        <v>151</v>
      </c>
      <c r="N505" s="26" t="s">
        <v>152</v>
      </c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>
        <v>1</v>
      </c>
      <c r="AG505" s="26">
        <v>1</v>
      </c>
      <c r="AH505" s="26"/>
      <c r="AI505" s="26">
        <v>1</v>
      </c>
      <c r="AJ505" s="26">
        <v>1</v>
      </c>
      <c r="AK505" s="26"/>
      <c r="AL505" s="26">
        <v>1</v>
      </c>
      <c r="AM505" s="26">
        <v>1</v>
      </c>
      <c r="AN505" s="26">
        <v>1</v>
      </c>
      <c r="AO505" s="26"/>
      <c r="AP505" s="26">
        <v>0</v>
      </c>
      <c r="AQ505" s="26">
        <v>1</v>
      </c>
      <c r="AR505" s="26">
        <v>1</v>
      </c>
      <c r="AS505" s="26">
        <v>1</v>
      </c>
      <c r="AT505" s="26">
        <v>1</v>
      </c>
      <c r="AU505" s="46" t="e">
        <f t="shared" si="13"/>
        <v>#REF!</v>
      </c>
      <c r="AV505" s="35">
        <f t="shared" si="14"/>
        <v>12</v>
      </c>
      <c r="AW505" s="35" t="e">
        <f>(O505*#REF!)+(P505*#REF!)+(Q505*#REF!)+(R505*#REF!)+(S505*#REF!)+(T505*#REF!)+(U505*#REF!)+(V505*#REF!)+(W505*#REF!)+(X505*#REF!)+(Y505*#REF!)+(Z505*#REF!)+(AA505*#REF!)+(AB505*#REF!)+(AC505*#REF!)+(AD505*#REF!)+(AE505*#REF!)+(AF505*#REF!)+(AG505*#REF!)+(AH505*#REF!)+(AI505*#REF!)+(AJ505*#REF!)+(AK505*#REF!)+(AL505*#REF!)+(AM505*#REF!)+(AN505*#REF!)+(AO505*#REF!)+(AP505*#REF!)+(AQ505*#REF!)+(AR505*#REF!)+(AS505*#REF!)+(AT505*#REF!)</f>
        <v>#REF!</v>
      </c>
      <c r="AX505" s="35" t="e">
        <f>#REF!+#REF!+#REF!+#REF!+#REF!+#REF!+#REF!+#REF!+#REF!+#REF!+#REF!+#REF!</f>
        <v>#REF!</v>
      </c>
      <c r="AY505" s="45" t="s">
        <v>115</v>
      </c>
      <c r="AZ505" s="45" t="s">
        <v>263</v>
      </c>
      <c r="BA505" s="45" t="s">
        <v>116</v>
      </c>
      <c r="BB505" s="45"/>
      <c r="BC505" s="45"/>
      <c r="BD505" s="45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 t="s">
        <v>1302</v>
      </c>
      <c r="BO505" s="26" t="s">
        <v>1303</v>
      </c>
      <c r="BP505" s="26"/>
      <c r="BQ505" s="26"/>
      <c r="BR505" s="26"/>
      <c r="BS505" s="26"/>
      <c r="BT505" s="26"/>
      <c r="BU505" s="42" t="s">
        <v>1304</v>
      </c>
      <c r="BV505" s="26" t="s">
        <v>1305</v>
      </c>
      <c r="BW505" s="26"/>
    </row>
    <row r="506" spans="1:75" ht="67.5" x14ac:dyDescent="0.25">
      <c r="A506" s="24" t="s">
        <v>75</v>
      </c>
      <c r="B506" s="37" t="s">
        <v>76</v>
      </c>
      <c r="C506" s="39">
        <v>25904</v>
      </c>
      <c r="D506" s="40" t="s">
        <v>1306</v>
      </c>
      <c r="E506" s="26">
        <v>2323</v>
      </c>
      <c r="F506" s="26"/>
      <c r="G506" s="42" t="s">
        <v>113</v>
      </c>
      <c r="H506" s="43"/>
      <c r="I506" s="44" t="s">
        <v>175</v>
      </c>
      <c r="J506" s="45" t="s">
        <v>489</v>
      </c>
      <c r="K506" s="41" t="s">
        <v>1334</v>
      </c>
      <c r="L506" s="26"/>
      <c r="M506" s="26" t="s">
        <v>82</v>
      </c>
      <c r="N506" s="26" t="s">
        <v>238</v>
      </c>
      <c r="O506" s="26">
        <v>1</v>
      </c>
      <c r="P506" s="26">
        <v>1</v>
      </c>
      <c r="Q506" s="26">
        <v>1</v>
      </c>
      <c r="R506" s="26">
        <v>1</v>
      </c>
      <c r="S506" s="26">
        <v>1</v>
      </c>
      <c r="T506" s="26">
        <v>1</v>
      </c>
      <c r="U506" s="26">
        <v>1</v>
      </c>
      <c r="V506" s="26"/>
      <c r="W506" s="26"/>
      <c r="X506" s="26">
        <v>1</v>
      </c>
      <c r="Y506" s="26">
        <v>1</v>
      </c>
      <c r="Z506" s="26"/>
      <c r="AA506" s="26"/>
      <c r="AB506" s="26"/>
      <c r="AC506" s="26"/>
      <c r="AD506" s="26"/>
      <c r="AE506" s="26"/>
      <c r="AF506" s="26">
        <v>1</v>
      </c>
      <c r="AG506" s="26">
        <v>1</v>
      </c>
      <c r="AH506" s="26">
        <v>1</v>
      </c>
      <c r="AI506" s="26">
        <v>1</v>
      </c>
      <c r="AJ506" s="26">
        <v>1</v>
      </c>
      <c r="AK506" s="26">
        <v>1</v>
      </c>
      <c r="AL506" s="26">
        <v>0</v>
      </c>
      <c r="AM506" s="26">
        <v>1</v>
      </c>
      <c r="AN506" s="26">
        <v>1</v>
      </c>
      <c r="AO506" s="26">
        <v>1</v>
      </c>
      <c r="AP506" s="26">
        <v>1</v>
      </c>
      <c r="AQ506" s="26">
        <v>1</v>
      </c>
      <c r="AR506" s="26">
        <v>1</v>
      </c>
      <c r="AS506" s="26">
        <v>0</v>
      </c>
      <c r="AT506" s="26">
        <v>1</v>
      </c>
      <c r="AU506" s="46" t="e">
        <f t="shared" si="13"/>
        <v>#REF!</v>
      </c>
      <c r="AV506" s="35">
        <f t="shared" si="14"/>
        <v>24</v>
      </c>
      <c r="AW506" s="35" t="e">
        <f>(O506*#REF!)+(P506*#REF!)+(Q506*#REF!)+(R506*#REF!)+(S506*#REF!)+(T506*#REF!)+(U506*#REF!)+(V506*#REF!)+(W506*#REF!)+(X506*#REF!)+(Y506*#REF!)+(Z506*#REF!)+(AA506*#REF!)+(AB506*#REF!)+(AC506*#REF!)+(AD506*#REF!)+(AE506*#REF!)+(AF506*#REF!)+(AG506*#REF!)+(AH506*#REF!)+(AI506*#REF!)+(AJ506*#REF!)+(AK506*#REF!)+(AL506*#REF!)+(AM506*#REF!)+(AN506*#REF!)+(AO506*#REF!)+(AP506*#REF!)+(AQ506*#REF!)+(AR506*#REF!)+(AS506*#REF!)+(AT506*#REF!)</f>
        <v>#REF!</v>
      </c>
      <c r="AX506" s="35" t="e">
        <f>#REF!+#REF!+#REF!+#REF!+#REF!+#REF!+#REF!+#REF!+#REF!+#REF!+#REF!+#REF!+#REF!+#REF!+#REF!+#REF!+#REF!+#REF!+#REF!+#REF!+#REF!+#REF!+#REF!+#REF!</f>
        <v>#REF!</v>
      </c>
      <c r="AY506" s="45" t="s">
        <v>115</v>
      </c>
      <c r="AZ506" s="45" t="s">
        <v>263</v>
      </c>
      <c r="BA506" s="45" t="s">
        <v>116</v>
      </c>
      <c r="BB506" s="45" t="s">
        <v>411</v>
      </c>
      <c r="BC506" s="45" t="s">
        <v>117</v>
      </c>
      <c r="BD506" s="45" t="s">
        <v>117</v>
      </c>
      <c r="BE506" s="26" t="s">
        <v>118</v>
      </c>
      <c r="BF506" s="26"/>
      <c r="BG506" s="26"/>
      <c r="BH506" s="26" t="s">
        <v>84</v>
      </c>
      <c r="BI506" s="26" t="s">
        <v>119</v>
      </c>
      <c r="BJ506" s="26" t="s">
        <v>102</v>
      </c>
      <c r="BK506" s="26" t="s">
        <v>1307</v>
      </c>
      <c r="BL506" s="26" t="s">
        <v>895</v>
      </c>
      <c r="BM506" s="26"/>
      <c r="BN506" s="26" t="s">
        <v>1308</v>
      </c>
      <c r="BO506" s="26"/>
      <c r="BP506" s="26">
        <v>1</v>
      </c>
      <c r="BQ506" s="26">
        <v>0</v>
      </c>
      <c r="BR506" s="26">
        <v>1</v>
      </c>
      <c r="BS506" s="26">
        <v>1</v>
      </c>
      <c r="BT506" s="26" t="s">
        <v>1309</v>
      </c>
      <c r="BU506" s="42"/>
      <c r="BV506" s="26"/>
      <c r="BW506" s="26"/>
    </row>
    <row r="507" spans="1:75" ht="90" x14ac:dyDescent="0.25">
      <c r="A507" s="24" t="s">
        <v>75</v>
      </c>
      <c r="B507" s="37" t="s">
        <v>76</v>
      </c>
      <c r="C507" s="39">
        <v>25905</v>
      </c>
      <c r="D507" s="40">
        <v>719</v>
      </c>
      <c r="E507" s="26">
        <v>2295</v>
      </c>
      <c r="F507" s="26"/>
      <c r="G507" s="42" t="s">
        <v>100</v>
      </c>
      <c r="H507" s="43"/>
      <c r="I507" s="44" t="s">
        <v>132</v>
      </c>
      <c r="J507" s="45"/>
      <c r="K507" s="41" t="s">
        <v>1334</v>
      </c>
      <c r="L507" s="26"/>
      <c r="M507" s="26" t="s">
        <v>178</v>
      </c>
      <c r="N507" s="26" t="s">
        <v>464</v>
      </c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46" t="e">
        <f t="shared" si="13"/>
        <v>#REF!</v>
      </c>
      <c r="AV507" s="35">
        <f t="shared" si="14"/>
        <v>0</v>
      </c>
      <c r="AW507" s="35" t="e">
        <f>(O507*#REF!)+(P507*#REF!)+(Q507*#REF!)+(R507*#REF!)+(S507*#REF!)+(T507*#REF!)+(U507*#REF!)+(V507*#REF!)+(W507*#REF!)+(X507*#REF!)+(Y507*#REF!)+(Z507*#REF!)+(AA507*#REF!)+(AB507*#REF!)+(AC507*#REF!)+(AD507*#REF!)+(AE507*#REF!)+(AF507*#REF!)+(AG507*#REF!)+(AH507*#REF!)+(AI507*#REF!)+(AJ507*#REF!)+(AK507*#REF!)+(AL507*#REF!)+(AM507*#REF!)+(AN507*#REF!)+(AO507*#REF!)+(AP507*#REF!)+(AQ507*#REF!)+(AR507*#REF!)+(AS507*#REF!)+(AT507*#REF!)</f>
        <v>#REF!</v>
      </c>
      <c r="AX507" s="35">
        <f>O141+P141+S141+X141+Y141+AF141+AG141+AQ141+AS141+AT141</f>
        <v>-6</v>
      </c>
      <c r="AY507" s="45"/>
      <c r="AZ507" s="45"/>
      <c r="BA507" s="45"/>
      <c r="BB507" s="45"/>
      <c r="BC507" s="45"/>
      <c r="BD507" s="45"/>
      <c r="BE507" s="26"/>
      <c r="BF507" s="26"/>
      <c r="BG507" s="26"/>
      <c r="BH507" s="26"/>
      <c r="BI507" s="26"/>
      <c r="BJ507" s="26"/>
      <c r="BK507" s="26"/>
      <c r="BL507" s="26"/>
      <c r="BM507" s="26" t="s">
        <v>1310</v>
      </c>
      <c r="BN507" s="26" t="s">
        <v>86</v>
      </c>
      <c r="BO507" s="26" t="s">
        <v>1311</v>
      </c>
      <c r="BP507" s="26"/>
      <c r="BQ507" s="26"/>
      <c r="BR507" s="26"/>
      <c r="BS507" s="26"/>
      <c r="BT507" s="26"/>
      <c r="BU507" s="42" t="s">
        <v>1312</v>
      </c>
      <c r="BV507" s="26"/>
      <c r="BW507" s="26"/>
    </row>
    <row r="508" spans="1:75" ht="101.25" x14ac:dyDescent="0.25">
      <c r="A508" s="24" t="s">
        <v>75</v>
      </c>
      <c r="B508" s="37" t="s">
        <v>76</v>
      </c>
      <c r="C508" s="39">
        <v>25906</v>
      </c>
      <c r="D508" s="40">
        <v>720</v>
      </c>
      <c r="E508" s="26">
        <v>2297</v>
      </c>
      <c r="F508" s="26"/>
      <c r="G508" s="42" t="s">
        <v>113</v>
      </c>
      <c r="H508" s="43"/>
      <c r="I508" s="44" t="s">
        <v>175</v>
      </c>
      <c r="J508" s="45"/>
      <c r="K508" s="41" t="s">
        <v>1334</v>
      </c>
      <c r="L508" s="26"/>
      <c r="M508" s="26" t="s">
        <v>82</v>
      </c>
      <c r="N508" s="26" t="s">
        <v>234</v>
      </c>
      <c r="O508" s="26">
        <v>1</v>
      </c>
      <c r="P508" s="26">
        <v>1</v>
      </c>
      <c r="Q508" s="26">
        <v>1</v>
      </c>
      <c r="R508" s="26">
        <v>1</v>
      </c>
      <c r="S508" s="26">
        <v>1</v>
      </c>
      <c r="T508" s="26"/>
      <c r="U508" s="26">
        <v>1</v>
      </c>
      <c r="V508" s="26"/>
      <c r="W508" s="26">
        <v>1</v>
      </c>
      <c r="X508" s="26">
        <v>1</v>
      </c>
      <c r="Y508" s="26">
        <v>1</v>
      </c>
      <c r="Z508" s="26"/>
      <c r="AA508" s="26">
        <v>1</v>
      </c>
      <c r="AB508" s="26">
        <v>1</v>
      </c>
      <c r="AC508" s="26">
        <v>0</v>
      </c>
      <c r="AD508" s="26">
        <v>1</v>
      </c>
      <c r="AE508" s="26">
        <v>0</v>
      </c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46" t="e">
        <f t="shared" si="13"/>
        <v>#REF!</v>
      </c>
      <c r="AV508" s="35">
        <f t="shared" si="14"/>
        <v>14</v>
      </c>
      <c r="AW508" s="35" t="e">
        <f>(O508*#REF!)+(P508*#REF!)+(Q508*#REF!)+(R508*#REF!)+(S508*#REF!)+(T508*#REF!)+(U508*#REF!)+(V508*#REF!)+(W508*#REF!)+(X508*#REF!)+(Y508*#REF!)+(Z508*#REF!)+(AA508*#REF!)+(AB508*#REF!)+(AC508*#REF!)+(AD508*#REF!)+(AE508*#REF!)+(AF508*#REF!)+(AG508*#REF!)+(AH508*#REF!)+(AI508*#REF!)+(AJ508*#REF!)+(AK508*#REF!)+(AL508*#REF!)+(AM508*#REF!)+(AN508*#REF!)+(AO508*#REF!)+(AP508*#REF!)+(AQ508*#REF!)+(AR508*#REF!)+(AS508*#REF!)+(AT508*#REF!)</f>
        <v>#REF!</v>
      </c>
      <c r="AX508" s="35" t="e">
        <f>#REF!+#REF!+#REF!+#REF!+#REF!+#REF!+#REF!+#REF!+#REF!+#REF!+#REF!+#REF!+#REF!+#REF!</f>
        <v>#REF!</v>
      </c>
      <c r="AY508" s="45"/>
      <c r="AZ508" s="45"/>
      <c r="BA508" s="45"/>
      <c r="BB508" s="45"/>
      <c r="BC508" s="45"/>
      <c r="BD508" s="45"/>
      <c r="BE508" s="26"/>
      <c r="BF508" s="26"/>
      <c r="BG508" s="26"/>
      <c r="BH508" s="26" t="s">
        <v>198</v>
      </c>
      <c r="BI508" s="26" t="s">
        <v>289</v>
      </c>
      <c r="BJ508" s="26" t="s">
        <v>83</v>
      </c>
      <c r="BK508" s="26"/>
      <c r="BL508" s="26" t="s">
        <v>1313</v>
      </c>
      <c r="BM508" s="26"/>
      <c r="BN508" s="26" t="s">
        <v>1314</v>
      </c>
      <c r="BO508" s="26"/>
      <c r="BP508" s="26"/>
      <c r="BQ508" s="26"/>
      <c r="BR508" s="26"/>
      <c r="BS508" s="26"/>
      <c r="BT508" s="26"/>
      <c r="BU508" s="42" t="s">
        <v>1315</v>
      </c>
      <c r="BV508" s="26"/>
      <c r="BW508" s="26"/>
    </row>
    <row r="509" spans="1:75" ht="168.75" x14ac:dyDescent="0.25">
      <c r="A509" s="24" t="s">
        <v>75</v>
      </c>
      <c r="B509" s="37" t="s">
        <v>76</v>
      </c>
      <c r="C509" s="39">
        <v>25907</v>
      </c>
      <c r="D509" s="40">
        <v>721</v>
      </c>
      <c r="E509" s="26">
        <v>2282</v>
      </c>
      <c r="F509" s="26"/>
      <c r="G509" s="42" t="s">
        <v>100</v>
      </c>
      <c r="H509" s="43" t="s">
        <v>79</v>
      </c>
      <c r="I509" s="44" t="s">
        <v>101</v>
      </c>
      <c r="J509" s="45"/>
      <c r="K509" s="41" t="s">
        <v>1334</v>
      </c>
      <c r="L509" s="26"/>
      <c r="M509" s="26" t="s">
        <v>178</v>
      </c>
      <c r="N509" s="26" t="s">
        <v>464</v>
      </c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46" t="e">
        <f t="shared" si="13"/>
        <v>#REF!</v>
      </c>
      <c r="AV509" s="35">
        <f t="shared" si="14"/>
        <v>0</v>
      </c>
      <c r="AW509" s="35" t="e">
        <f>(O509*#REF!)+(P509*#REF!)+(Q509*#REF!)+(R509*#REF!)+(S509*#REF!)+(T509*#REF!)+(U509*#REF!)+(V509*#REF!)+(W509*#REF!)+(X509*#REF!)+(Y509*#REF!)+(Z509*#REF!)+(AA509*#REF!)+(AB509*#REF!)+(AC509*#REF!)+(AD509*#REF!)+(AE509*#REF!)+(AF509*#REF!)+(AG509*#REF!)+(AH509*#REF!)+(AI509*#REF!)+(AJ509*#REF!)+(AK509*#REF!)+(AL509*#REF!)+(AM509*#REF!)+(AN509*#REF!)+(AO509*#REF!)+(AP509*#REF!)+(AQ509*#REF!)+(AR509*#REF!)+(AS509*#REF!)+(AT509*#REF!)</f>
        <v>#REF!</v>
      </c>
      <c r="AX509" s="35">
        <f>O143+P143+S143+X143+Y143+AF143+AG143+AQ143+AS143+AT143</f>
        <v>2</v>
      </c>
      <c r="AY509" s="45"/>
      <c r="AZ509" s="45"/>
      <c r="BA509" s="45"/>
      <c r="BB509" s="45"/>
      <c r="BC509" s="45"/>
      <c r="BD509" s="45"/>
      <c r="BE509" s="26"/>
      <c r="BF509" s="26"/>
      <c r="BG509" s="26"/>
      <c r="BH509" s="26"/>
      <c r="BI509" s="26"/>
      <c r="BJ509" s="26"/>
      <c r="BK509" s="26"/>
      <c r="BL509" s="26"/>
      <c r="BM509" s="26" t="s">
        <v>1316</v>
      </c>
      <c r="BN509" s="26" t="s">
        <v>86</v>
      </c>
      <c r="BO509" s="26" t="s">
        <v>1317</v>
      </c>
      <c r="BP509" s="26"/>
      <c r="BQ509" s="26"/>
      <c r="BR509" s="26"/>
      <c r="BS509" s="26"/>
      <c r="BT509" s="26"/>
      <c r="BU509" s="42" t="s">
        <v>1318</v>
      </c>
      <c r="BV509" s="26" t="s">
        <v>1319</v>
      </c>
      <c r="BW509" s="26" t="s">
        <v>130</v>
      </c>
    </row>
    <row r="510" spans="1:75" ht="112.5" x14ac:dyDescent="0.25">
      <c r="A510" s="24" t="s">
        <v>75</v>
      </c>
      <c r="B510" s="37" t="s">
        <v>76</v>
      </c>
      <c r="C510" s="39">
        <v>25908</v>
      </c>
      <c r="D510" s="40">
        <v>722</v>
      </c>
      <c r="E510" s="26">
        <v>2298</v>
      </c>
      <c r="F510" s="26"/>
      <c r="G510" s="42" t="s">
        <v>78</v>
      </c>
      <c r="H510" s="43"/>
      <c r="I510" s="44" t="s">
        <v>137</v>
      </c>
      <c r="J510" s="45"/>
      <c r="K510" s="41" t="s">
        <v>1334</v>
      </c>
      <c r="L510" s="26"/>
      <c r="M510" s="26" t="s">
        <v>791</v>
      </c>
      <c r="N510" s="26" t="s">
        <v>1320</v>
      </c>
      <c r="O510" s="26">
        <v>-1</v>
      </c>
      <c r="P510" s="26">
        <v>-1</v>
      </c>
      <c r="Q510" s="26">
        <v>0</v>
      </c>
      <c r="R510" s="26">
        <v>-1</v>
      </c>
      <c r="S510" s="26">
        <v>-1</v>
      </c>
      <c r="T510" s="26"/>
      <c r="U510" s="26">
        <v>-1</v>
      </c>
      <c r="V510" s="26"/>
      <c r="W510" s="26"/>
      <c r="X510" s="26">
        <v>-1</v>
      </c>
      <c r="Y510" s="26">
        <v>-1</v>
      </c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>
        <v>-1</v>
      </c>
      <c r="AT510" s="26">
        <v>0</v>
      </c>
      <c r="AU510" s="46" t="e">
        <f t="shared" si="13"/>
        <v>#REF!</v>
      </c>
      <c r="AV510" s="35">
        <f t="shared" si="14"/>
        <v>10</v>
      </c>
      <c r="AW510" s="35" t="e">
        <f>(O510*#REF!)+(P510*#REF!)+(Q510*#REF!)+(R510*#REF!)+(S510*#REF!)+(T510*#REF!)+(U510*#REF!)+(V510*#REF!)+(W510*#REF!)+(X510*#REF!)+(Y510*#REF!)+(Z510*#REF!)+(AA510*#REF!)+(AB510*#REF!)+(AC510*#REF!)+(AD510*#REF!)+(AE510*#REF!)+(AF510*#REF!)+(AG510*#REF!)+(AH510*#REF!)+(AI510*#REF!)+(AJ510*#REF!)+(AK510*#REF!)+(AL510*#REF!)+(AM510*#REF!)+(AN510*#REF!)+(AO510*#REF!)+(AP510*#REF!)+(AQ510*#REF!)+(AR510*#REF!)+(AS510*#REF!)+(AT510*#REF!)</f>
        <v>#REF!</v>
      </c>
      <c r="AX510" s="35" t="e">
        <f>#REF!+#REF!+#REF!+#REF!+#REF!+#REF!+#REF!+#REF!+#REF!+#REF!</f>
        <v>#REF!</v>
      </c>
      <c r="AY510" s="45"/>
      <c r="AZ510" s="45"/>
      <c r="BA510" s="45"/>
      <c r="BB510" s="45"/>
      <c r="BC510" s="45"/>
      <c r="BD510" s="45"/>
      <c r="BE510" s="26"/>
      <c r="BF510" s="26"/>
      <c r="BG510" s="26"/>
      <c r="BH510" s="26" t="s">
        <v>84</v>
      </c>
      <c r="BI510" s="26" t="s">
        <v>254</v>
      </c>
      <c r="BJ510" s="26" t="s">
        <v>1261</v>
      </c>
      <c r="BK510" s="26"/>
      <c r="BL510" s="26" t="s">
        <v>895</v>
      </c>
      <c r="BM510" s="26"/>
      <c r="BN510" s="26" t="s">
        <v>128</v>
      </c>
      <c r="BO510" s="26" t="s">
        <v>1321</v>
      </c>
      <c r="BP510" s="26"/>
      <c r="BQ510" s="26"/>
      <c r="BR510" s="26"/>
      <c r="BS510" s="26"/>
      <c r="BT510" s="26"/>
      <c r="BU510" s="42" t="s">
        <v>1322</v>
      </c>
      <c r="BV510" s="26"/>
      <c r="BW510" s="26"/>
    </row>
    <row r="511" spans="1:75" ht="27" x14ac:dyDescent="0.25">
      <c r="A511" s="24" t="s">
        <v>75</v>
      </c>
      <c r="B511" s="37" t="s">
        <v>76</v>
      </c>
      <c r="C511" s="39">
        <v>25909</v>
      </c>
      <c r="D511" s="40">
        <v>723</v>
      </c>
      <c r="E511" s="26">
        <v>2300</v>
      </c>
      <c r="F511" s="26"/>
      <c r="G511" s="42" t="s">
        <v>78</v>
      </c>
      <c r="H511" s="43"/>
      <c r="I511" s="44" t="s">
        <v>137</v>
      </c>
      <c r="J511" s="45"/>
      <c r="K511" s="41" t="s">
        <v>1334</v>
      </c>
      <c r="L511" s="26"/>
      <c r="M511" s="26" t="s">
        <v>82</v>
      </c>
      <c r="N511" s="26" t="s">
        <v>150</v>
      </c>
      <c r="O511" s="26">
        <v>-1</v>
      </c>
      <c r="P511" s="26">
        <v>-1</v>
      </c>
      <c r="Q511" s="26">
        <v>-1</v>
      </c>
      <c r="R511" s="26">
        <v>-1</v>
      </c>
      <c r="S511" s="26">
        <v>-1</v>
      </c>
      <c r="T511" s="26"/>
      <c r="U511" s="26">
        <v>-1</v>
      </c>
      <c r="V511" s="26">
        <v>-1</v>
      </c>
      <c r="W511" s="26">
        <v>-1</v>
      </c>
      <c r="X511" s="26">
        <v>-1</v>
      </c>
      <c r="Y511" s="26">
        <v>-1</v>
      </c>
      <c r="Z511" s="26"/>
      <c r="AA511" s="26">
        <v>-1</v>
      </c>
      <c r="AB511" s="26">
        <v>-1</v>
      </c>
      <c r="AC511" s="26">
        <v>-1</v>
      </c>
      <c r="AD511" s="26">
        <v>-1</v>
      </c>
      <c r="AE511" s="26">
        <v>-1</v>
      </c>
      <c r="AF511" s="26">
        <v>-1</v>
      </c>
      <c r="AG511" s="26">
        <v>-2</v>
      </c>
      <c r="AH511" s="26"/>
      <c r="AI511" s="26">
        <v>-1</v>
      </c>
      <c r="AJ511" s="26"/>
      <c r="AK511" s="26"/>
      <c r="AL511" s="26"/>
      <c r="AM511" s="26"/>
      <c r="AN511" s="26"/>
      <c r="AO511" s="26"/>
      <c r="AP511" s="26"/>
      <c r="AQ511" s="26"/>
      <c r="AR511" s="26"/>
      <c r="AS511" s="26">
        <v>-1</v>
      </c>
      <c r="AT511" s="26">
        <v>0</v>
      </c>
      <c r="AU511" s="46" t="e">
        <f t="shared" si="13"/>
        <v>#REF!</v>
      </c>
      <c r="AV511" s="35">
        <f t="shared" si="14"/>
        <v>20</v>
      </c>
      <c r="AW511" s="35" t="e">
        <f>(O511*#REF!)+(P511*#REF!)+(Q511*#REF!)+(R511*#REF!)+(S511*#REF!)+(T511*#REF!)+(U511*#REF!)+(V511*#REF!)+(W511*#REF!)+(X511*#REF!)+(Y511*#REF!)+(Z511*#REF!)+(AA511*#REF!)+(AB511*#REF!)+(AC511*#REF!)+(AD511*#REF!)+(AE511*#REF!)+(AF511*#REF!)+(AG511*#REF!)+(AH511*#REF!)+(AI511*#REF!)+(AJ511*#REF!)+(AK511*#REF!)+(AL511*#REF!)+(AM511*#REF!)+(AN511*#REF!)+(AO511*#REF!)+(AP511*#REF!)+(AQ511*#REF!)+(AR511*#REF!)+(AS511*#REF!)+(AT511*#REF!)</f>
        <v>#REF!</v>
      </c>
      <c r="AX511" s="35" t="e">
        <f>#REF!+#REF!+#REF!+#REF!+#REF!+#REF!+#REF!+#REF!+#REF!+#REF!+#REF!+#REF!+#REF!+#REF!+#REF!+#REF!+#REF!+#REF!+#REF!+#REF!</f>
        <v>#REF!</v>
      </c>
      <c r="AY511" s="45" t="s">
        <v>576</v>
      </c>
      <c r="AZ511" s="45" t="s">
        <v>576</v>
      </c>
      <c r="BA511" s="45" t="s">
        <v>93</v>
      </c>
      <c r="BB511" s="45"/>
      <c r="BC511" s="45"/>
      <c r="BD511" s="45" t="s">
        <v>94</v>
      </c>
      <c r="BE511" s="26"/>
      <c r="BF511" s="26"/>
      <c r="BG511" s="26"/>
      <c r="BH511" s="26" t="s">
        <v>118</v>
      </c>
      <c r="BI511" s="26" t="s">
        <v>204</v>
      </c>
      <c r="BJ511" s="26" t="s">
        <v>150</v>
      </c>
      <c r="BK511" s="26"/>
      <c r="BL511" s="26"/>
      <c r="BM511" s="26"/>
      <c r="BN511" s="26" t="s">
        <v>128</v>
      </c>
      <c r="BO511" s="26"/>
      <c r="BP511" s="26"/>
      <c r="BQ511" s="26"/>
      <c r="BR511" s="26"/>
      <c r="BS511" s="26"/>
      <c r="BT511" s="26"/>
      <c r="BU511" s="42" t="s">
        <v>1138</v>
      </c>
      <c r="BV511" s="26" t="s">
        <v>406</v>
      </c>
      <c r="BW511" s="26"/>
    </row>
    <row r="512" spans="1:75" ht="45" x14ac:dyDescent="0.25">
      <c r="A512" s="24" t="s">
        <v>75</v>
      </c>
      <c r="B512" s="37" t="s">
        <v>76</v>
      </c>
      <c r="C512" s="39">
        <v>25910</v>
      </c>
      <c r="D512" s="40">
        <v>724</v>
      </c>
      <c r="E512" s="26">
        <v>2303</v>
      </c>
      <c r="F512" s="26"/>
      <c r="G512" s="42" t="s">
        <v>281</v>
      </c>
      <c r="H512" s="43"/>
      <c r="I512" s="44" t="s">
        <v>175</v>
      </c>
      <c r="J512" s="45"/>
      <c r="K512" s="41" t="s">
        <v>1334</v>
      </c>
      <c r="L512" s="26"/>
      <c r="M512" s="26" t="s">
        <v>126</v>
      </c>
      <c r="N512" s="26" t="s">
        <v>359</v>
      </c>
      <c r="O512" s="26"/>
      <c r="P512" s="26"/>
      <c r="Q512" s="26"/>
      <c r="R512" s="26"/>
      <c r="S512" s="26">
        <v>1</v>
      </c>
      <c r="T512" s="26">
        <v>1</v>
      </c>
      <c r="U512" s="26">
        <v>2</v>
      </c>
      <c r="V512" s="26">
        <v>1</v>
      </c>
      <c r="W512" s="26">
        <v>1</v>
      </c>
      <c r="X512" s="26">
        <v>1</v>
      </c>
      <c r="Y512" s="26">
        <v>1</v>
      </c>
      <c r="Z512" s="26"/>
      <c r="AA512" s="26">
        <v>1</v>
      </c>
      <c r="AB512" s="26">
        <v>0</v>
      </c>
      <c r="AC512" s="26">
        <v>1</v>
      </c>
      <c r="AD512" s="26">
        <v>1</v>
      </c>
      <c r="AE512" s="26">
        <v>-1</v>
      </c>
      <c r="AF512" s="26">
        <v>1</v>
      </c>
      <c r="AG512" s="26">
        <v>1</v>
      </c>
      <c r="AH512" s="26">
        <v>1</v>
      </c>
      <c r="AI512" s="26">
        <v>1</v>
      </c>
      <c r="AJ512" s="26">
        <v>1</v>
      </c>
      <c r="AK512" s="26"/>
      <c r="AL512" s="26">
        <v>1</v>
      </c>
      <c r="AM512" s="26">
        <v>1</v>
      </c>
      <c r="AN512" s="26">
        <v>1</v>
      </c>
      <c r="AO512" s="26">
        <v>1</v>
      </c>
      <c r="AP512" s="26">
        <v>1</v>
      </c>
      <c r="AQ512" s="26">
        <v>1</v>
      </c>
      <c r="AR512" s="26">
        <v>1</v>
      </c>
      <c r="AS512" s="26">
        <v>1</v>
      </c>
      <c r="AT512" s="26">
        <v>1</v>
      </c>
      <c r="AU512" s="46" t="e">
        <f t="shared" si="13"/>
        <v>#REF!</v>
      </c>
      <c r="AV512" s="35">
        <f t="shared" si="14"/>
        <v>26</v>
      </c>
      <c r="AW512" s="35" t="e">
        <f>(O512*#REF!)+(P512*#REF!)+(Q512*#REF!)+(R512*#REF!)+(S512*#REF!)+(T512*#REF!)+(U512*#REF!)+(V512*#REF!)+(W512*#REF!)+(X512*#REF!)+(Y512*#REF!)+(Z512*#REF!)+(AA512*#REF!)+(AB512*#REF!)+(AC512*#REF!)+(AD512*#REF!)+(AE512*#REF!)+(AF512*#REF!)+(AG512*#REF!)+(AH512*#REF!)+(AI512*#REF!)+(AJ512*#REF!)+(AK512*#REF!)+(AL512*#REF!)+(AM512*#REF!)+(AN512*#REF!)+(AO512*#REF!)+(AP512*#REF!)+(AQ512*#REF!)+(AR512*#REF!)+(AS512*#REF!)+(AT512*#REF!)</f>
        <v>#REF!</v>
      </c>
      <c r="AX512" s="35" t="e">
        <f>#REF!+#REF!+#REF!+#REF!+#REF!+#REF!+#REF!+#REF!+#REF!+#REF!+#REF!+#REF!+#REF!+#REF!+#REF!+#REF!+#REF!+#REF!+#REF!+#REF!+#REF!+#REF!+#REF!+#REF!+#REF!+#REF!</f>
        <v>#REF!</v>
      </c>
      <c r="AY512" s="45" t="s">
        <v>411</v>
      </c>
      <c r="AZ512" s="45" t="s">
        <v>263</v>
      </c>
      <c r="BA512" s="45" t="s">
        <v>116</v>
      </c>
      <c r="BB512" s="45" t="s">
        <v>140</v>
      </c>
      <c r="BC512" s="45"/>
      <c r="BD512" s="45"/>
      <c r="BE512" s="26" t="s">
        <v>95</v>
      </c>
      <c r="BF512" s="26"/>
      <c r="BG512" s="26"/>
      <c r="BH512" s="26" t="s">
        <v>95</v>
      </c>
      <c r="BI512" s="26" t="s">
        <v>486</v>
      </c>
      <c r="BJ512" s="26" t="s">
        <v>102</v>
      </c>
      <c r="BK512" s="26" t="s">
        <v>1323</v>
      </c>
      <c r="BL512" s="26" t="s">
        <v>528</v>
      </c>
      <c r="BM512" s="26"/>
      <c r="BN512" s="26" t="s">
        <v>1324</v>
      </c>
      <c r="BO512" s="26"/>
      <c r="BP512" s="26">
        <v>2</v>
      </c>
      <c r="BQ512" s="26">
        <v>2</v>
      </c>
      <c r="BR512" s="26">
        <v>2</v>
      </c>
      <c r="BS512" s="26">
        <v>2</v>
      </c>
      <c r="BT512" s="26" t="s">
        <v>824</v>
      </c>
      <c r="BU512" s="42" t="s">
        <v>1325</v>
      </c>
      <c r="BV512" s="26"/>
      <c r="BW512" s="26"/>
    </row>
    <row r="513" spans="1:75" ht="27" x14ac:dyDescent="0.25">
      <c r="A513" s="24" t="s">
        <v>75</v>
      </c>
      <c r="B513" s="25" t="s">
        <v>76</v>
      </c>
      <c r="C513" s="39">
        <v>25911</v>
      </c>
      <c r="D513" s="53" t="s">
        <v>1326</v>
      </c>
      <c r="E513" s="27"/>
      <c r="F513" s="27"/>
      <c r="G513" s="42" t="s">
        <v>100</v>
      </c>
      <c r="H513" s="28"/>
      <c r="I513" s="29" t="s">
        <v>132</v>
      </c>
      <c r="J513" s="30"/>
      <c r="K513" s="41" t="s">
        <v>1334</v>
      </c>
      <c r="L513" s="31"/>
      <c r="M513" s="32" t="s">
        <v>178</v>
      </c>
      <c r="N513" s="26" t="s">
        <v>653</v>
      </c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4"/>
      <c r="AV513" s="35"/>
      <c r="AW513" s="35"/>
      <c r="AX513" s="35"/>
      <c r="AY513" s="36"/>
      <c r="AZ513" s="36"/>
      <c r="BA513" s="36"/>
      <c r="BB513" s="36"/>
      <c r="BC513" s="36"/>
      <c r="BD513" s="36"/>
      <c r="BE513" s="26"/>
      <c r="BF513" s="26"/>
      <c r="BG513" s="26"/>
      <c r="BH513" s="26"/>
      <c r="BI513" s="26"/>
      <c r="BJ513" s="26"/>
      <c r="BK513" s="26"/>
      <c r="BL513" s="25"/>
      <c r="BM513" s="37"/>
      <c r="BN513" s="25"/>
      <c r="BO513" s="37"/>
      <c r="BP513" s="25"/>
      <c r="BQ513" s="25"/>
      <c r="BR513" s="25"/>
      <c r="BS513" s="25"/>
      <c r="BT513" s="25"/>
      <c r="BU513" s="38"/>
      <c r="BV513" s="25"/>
      <c r="BW513" s="25"/>
    </row>
    <row r="514" spans="1:75" ht="27" x14ac:dyDescent="0.25">
      <c r="A514" s="24" t="s">
        <v>75</v>
      </c>
      <c r="B514" s="37" t="s">
        <v>76</v>
      </c>
      <c r="C514" s="39">
        <v>25912</v>
      </c>
      <c r="D514" s="53" t="s">
        <v>1327</v>
      </c>
      <c r="E514" s="27" t="s">
        <v>449</v>
      </c>
      <c r="F514" s="27"/>
      <c r="G514" s="42" t="s">
        <v>88</v>
      </c>
      <c r="H514" s="28"/>
      <c r="I514" s="29" t="s">
        <v>137</v>
      </c>
      <c r="J514" s="30"/>
      <c r="K514" s="41" t="s">
        <v>1334</v>
      </c>
      <c r="L514" s="31"/>
      <c r="M514" s="32" t="s">
        <v>82</v>
      </c>
      <c r="N514" s="26" t="s">
        <v>102</v>
      </c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61">
        <v>-1</v>
      </c>
      <c r="AB514" s="61">
        <v>-1</v>
      </c>
      <c r="AC514" s="61">
        <v>0</v>
      </c>
      <c r="AD514" s="61">
        <v>1</v>
      </c>
      <c r="AE514" s="61">
        <v>-1</v>
      </c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46" t="e">
        <f>AW514/AX514</f>
        <v>#REF!</v>
      </c>
      <c r="AV514" s="35">
        <f>COUNT(O514:AT514)</f>
        <v>5</v>
      </c>
      <c r="AW514" s="35" t="e">
        <f>(O514*#REF!)+(P514*#REF!)+(Q514*#REF!)+(R514*#REF!)+(S514*#REF!)+(T514*#REF!)+(U514*#REF!)+(V514*#REF!)+(W514*#REF!)+(X514*#REF!)+(Y514*#REF!)+(Z514*#REF!)+(AA514*#REF!)+(AB514*#REF!)+(AC514*#REF!)+(AD514*#REF!)+(AE514*#REF!)+(AF514*#REF!)+(AG514*#REF!)+(AH514*#REF!)+(AI514*#REF!)+(AJ514*#REF!)+(AK514*#REF!)+(AL514*#REF!)+(AM514*#REF!)+(AN514*#REF!)+(AO514*#REF!)+(AP514*#REF!)+(AQ514*#REF!)+(AR514*#REF!)+(AS514*#REF!)+(AT514*#REF!)</f>
        <v>#REF!</v>
      </c>
      <c r="AX514" s="35" t="e">
        <f>#REF!+#REF!+#REF!+#REF!+#REF!</f>
        <v>#REF!</v>
      </c>
      <c r="AY514" s="36"/>
      <c r="AZ514" s="36"/>
      <c r="BA514" s="36"/>
      <c r="BB514" s="36"/>
      <c r="BC514" s="36"/>
      <c r="BD514" s="36"/>
      <c r="BE514" s="26"/>
      <c r="BF514" s="26"/>
      <c r="BG514" s="26"/>
      <c r="BH514" s="26"/>
      <c r="BI514" s="26"/>
      <c r="BJ514" s="26"/>
      <c r="BK514" s="26"/>
      <c r="BL514" s="25"/>
      <c r="BM514" s="37"/>
      <c r="BN514" s="25"/>
      <c r="BO514" s="37"/>
      <c r="BP514" s="25"/>
      <c r="BQ514" s="25"/>
      <c r="BR514" s="25"/>
      <c r="BS514" s="25"/>
      <c r="BT514" s="25"/>
      <c r="BU514" s="38"/>
      <c r="BV514" s="25"/>
      <c r="BW514" s="25"/>
    </row>
    <row r="515" spans="1:75" ht="78.75" x14ac:dyDescent="0.25">
      <c r="A515" s="24" t="s">
        <v>75</v>
      </c>
      <c r="B515" s="37" t="s">
        <v>76</v>
      </c>
      <c r="C515" s="39">
        <v>25913</v>
      </c>
      <c r="D515" s="40" t="s">
        <v>1328</v>
      </c>
      <c r="E515" s="26"/>
      <c r="F515" s="26"/>
      <c r="G515" s="42" t="s">
        <v>88</v>
      </c>
      <c r="H515" s="43"/>
      <c r="I515" s="29" t="s">
        <v>137</v>
      </c>
      <c r="J515" s="45"/>
      <c r="K515" s="41" t="s">
        <v>1334</v>
      </c>
      <c r="L515" s="26"/>
      <c r="M515" s="26" t="s">
        <v>89</v>
      </c>
      <c r="N515" s="26" t="s">
        <v>333</v>
      </c>
      <c r="O515" s="26"/>
      <c r="P515" s="26"/>
      <c r="Q515" s="26"/>
      <c r="R515" s="26"/>
      <c r="S515" s="26">
        <v>-1</v>
      </c>
      <c r="T515" s="26"/>
      <c r="U515" s="26"/>
      <c r="V515" s="26"/>
      <c r="W515" s="26"/>
      <c r="X515" s="26">
        <v>-1</v>
      </c>
      <c r="Y515" s="26"/>
      <c r="Z515" s="26"/>
      <c r="AA515" s="26">
        <v>-1</v>
      </c>
      <c r="AB515" s="26"/>
      <c r="AC515" s="26"/>
      <c r="AD515" s="26">
        <v>-1</v>
      </c>
      <c r="AE515" s="26">
        <v>-1</v>
      </c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46" t="e">
        <f t="shared" si="13"/>
        <v>#REF!</v>
      </c>
      <c r="AV515" s="61">
        <f t="shared" si="14"/>
        <v>5</v>
      </c>
      <c r="AW515" s="61" t="e">
        <f>(O515*#REF!)+(P515*#REF!)+(Q515*#REF!)+(R515*#REF!)+(S515*#REF!)+(T515*#REF!)+(U515*#REF!)+(V515*#REF!)+(W515*#REF!)+(X515*#REF!)+(Y515*#REF!)+(Z515*#REF!)+(AA515*#REF!)+(AB515*#REF!)+(AC515*#REF!)+(AD515*#REF!)+(AE515*#REF!)+(AF515*#REF!)+(AG515*#REF!)+(AH515*#REF!)+(AI515*#REF!)+(AJ515*#REF!)+(AK515*#REF!)+(AL515*#REF!)+(AM515*#REF!)+(AN515*#REF!)+(AO515*#REF!)+(AP515*#REF!)+(AQ515*#REF!)+(AR515*#REF!)+(AS515*#REF!)+(AT515*#REF!)</f>
        <v>#REF!</v>
      </c>
      <c r="AX515" s="61" t="e">
        <f>#REF!+#REF!+#REF!+#REF!+#REF!</f>
        <v>#REF!</v>
      </c>
      <c r="AY515" s="45"/>
      <c r="AZ515" s="45"/>
      <c r="BA515" s="45"/>
      <c r="BB515" s="45"/>
      <c r="BC515" s="45"/>
      <c r="BD515" s="45"/>
      <c r="BE515" s="26"/>
      <c r="BF515" s="26"/>
      <c r="BG515" s="26"/>
      <c r="BH515" s="26" t="s">
        <v>95</v>
      </c>
      <c r="BI515" s="26" t="s">
        <v>96</v>
      </c>
      <c r="BJ515" s="26" t="s">
        <v>823</v>
      </c>
      <c r="BK515" s="26"/>
      <c r="BL515" s="26" t="s">
        <v>691</v>
      </c>
      <c r="BM515" s="26"/>
      <c r="BN515" s="26" t="s">
        <v>128</v>
      </c>
      <c r="BO515" s="26"/>
      <c r="BP515" s="26"/>
      <c r="BQ515" s="26"/>
      <c r="BR515" s="26"/>
      <c r="BS515" s="26"/>
      <c r="BT515" s="26"/>
      <c r="BU515" s="42" t="s">
        <v>1329</v>
      </c>
      <c r="BV515" s="26"/>
      <c r="BW515" s="26"/>
    </row>
    <row r="516" spans="1:75" ht="101.25" x14ac:dyDescent="0.25">
      <c r="A516" s="24" t="s">
        <v>75</v>
      </c>
      <c r="B516" s="37" t="s">
        <v>76</v>
      </c>
      <c r="C516" s="39">
        <v>25914</v>
      </c>
      <c r="D516" s="40"/>
      <c r="E516" s="26">
        <v>2229</v>
      </c>
      <c r="F516" s="26"/>
      <c r="G516" s="42" t="s">
        <v>100</v>
      </c>
      <c r="H516" s="43"/>
      <c r="I516" s="44" t="s">
        <v>132</v>
      </c>
      <c r="J516" s="45"/>
      <c r="K516" s="41" t="s">
        <v>1334</v>
      </c>
      <c r="L516" s="26"/>
      <c r="M516" s="26" t="s">
        <v>178</v>
      </c>
      <c r="N516" s="26" t="s">
        <v>1330</v>
      </c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46"/>
      <c r="AV516" s="61"/>
      <c r="AW516" s="61"/>
      <c r="AX516" s="61"/>
      <c r="AY516" s="45"/>
      <c r="AZ516" s="45"/>
      <c r="BA516" s="45"/>
      <c r="BB516" s="45"/>
      <c r="BC516" s="45"/>
      <c r="BD516" s="45"/>
      <c r="BE516" s="26"/>
      <c r="BF516" s="26"/>
      <c r="BG516" s="26"/>
      <c r="BH516" s="26"/>
      <c r="BI516" s="26"/>
      <c r="BJ516" s="26"/>
      <c r="BK516" s="26"/>
      <c r="BL516" s="26"/>
      <c r="BM516" s="26" t="s">
        <v>879</v>
      </c>
      <c r="BN516" s="26" t="s">
        <v>86</v>
      </c>
      <c r="BO516" s="26" t="s">
        <v>1331</v>
      </c>
      <c r="BP516" s="26"/>
      <c r="BQ516" s="26"/>
      <c r="BR516" s="26"/>
      <c r="BS516" s="26"/>
      <c r="BT516" s="26"/>
      <c r="BU516" s="42" t="s">
        <v>1332</v>
      </c>
      <c r="BV516" s="26"/>
      <c r="BW516" s="26"/>
    </row>
    <row r="517" spans="1:75" ht="27" x14ac:dyDescent="0.25">
      <c r="A517" s="24" t="s">
        <v>75</v>
      </c>
      <c r="B517" s="37" t="s">
        <v>76</v>
      </c>
      <c r="C517" s="39">
        <v>25915</v>
      </c>
      <c r="D517" s="40" t="s">
        <v>1333</v>
      </c>
      <c r="E517" s="62"/>
      <c r="F517" s="62"/>
      <c r="G517" s="63"/>
      <c r="H517" s="64"/>
      <c r="I517" s="65"/>
      <c r="J517" s="60"/>
      <c r="K517" s="41" t="s">
        <v>1334</v>
      </c>
      <c r="L517" s="62"/>
      <c r="M517" s="26"/>
      <c r="N517" s="62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66"/>
      <c r="AV517" s="49"/>
      <c r="AW517" s="49"/>
      <c r="AX517" s="49"/>
      <c r="AY517" s="60"/>
      <c r="AZ517" s="60"/>
      <c r="BA517" s="60"/>
      <c r="BB517" s="60"/>
      <c r="BC517" s="60"/>
      <c r="BD517" s="60"/>
      <c r="BE517" s="62"/>
      <c r="BF517" s="62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  <c r="BQ517" s="62"/>
      <c r="BR517" s="62"/>
      <c r="BS517" s="62"/>
      <c r="BT517" s="62"/>
      <c r="BU517" s="63"/>
      <c r="BV517" s="62"/>
      <c r="BW517" s="62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Anhang 3 Individualdaten</vt:lpstr>
    </vt:vector>
  </TitlesOfParts>
  <Company>NHM-Wien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Wiltschke Karin</dc:creator>
  <cp:lastModifiedBy>Andreas Kroh</cp:lastModifiedBy>
  <dcterms:created xsi:type="dcterms:W3CDTF">2016-09-29T06:28:56Z</dcterms:created>
  <dcterms:modified xsi:type="dcterms:W3CDTF">2017-02-17T12:07:35Z</dcterms:modified>
</cp:coreProperties>
</file>